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490" windowHeight="7050" tabRatio="732"/>
  </bookViews>
  <sheets>
    <sheet name="СВОД +" sheetId="25" r:id="rId1"/>
  </sheets>
  <calcPr calcId="145621"/>
</workbook>
</file>

<file path=xl/calcChain.xml><?xml version="1.0" encoding="utf-8"?>
<calcChain xmlns="http://schemas.openxmlformats.org/spreadsheetml/2006/main">
  <c r="L7" i="25" l="1"/>
  <c r="L8" i="25"/>
  <c r="L9" i="25"/>
  <c r="L10" i="25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R21" i="25" l="1"/>
  <c r="R22" i="25"/>
  <c r="R23" i="25"/>
  <c r="R18" i="25"/>
  <c r="R19" i="25"/>
  <c r="R20" i="25"/>
  <c r="R15" i="25"/>
  <c r="R16" i="25"/>
  <c r="R17" i="25"/>
  <c r="R13" i="25"/>
  <c r="R14" i="25"/>
  <c r="R10" i="25"/>
  <c r="R11" i="25"/>
  <c r="R12" i="25"/>
  <c r="R8" i="25"/>
  <c r="R9" i="25"/>
  <c r="R7" i="25"/>
  <c r="R6" i="25"/>
  <c r="AB7" i="25"/>
  <c r="AB8" i="25"/>
  <c r="AB9" i="25"/>
  <c r="AB10" i="25"/>
  <c r="AB11" i="25"/>
  <c r="AB12" i="25"/>
  <c r="AB13" i="25"/>
  <c r="AB14" i="25"/>
  <c r="AB15" i="25"/>
  <c r="AB16" i="25"/>
  <c r="AB17" i="25"/>
  <c r="AB18" i="25"/>
  <c r="AB19" i="25"/>
  <c r="AB20" i="25"/>
  <c r="AB21" i="25"/>
  <c r="AB22" i="25"/>
  <c r="AB23" i="25"/>
  <c r="X7" i="25" l="1"/>
  <c r="X8" i="25"/>
  <c r="X9" i="25"/>
  <c r="X10" i="25"/>
  <c r="X11" i="25"/>
  <c r="X12" i="25"/>
  <c r="X13" i="25"/>
  <c r="X14" i="25"/>
  <c r="X15" i="25"/>
  <c r="X16" i="25"/>
  <c r="X17" i="25"/>
  <c r="X18" i="25"/>
  <c r="X19" i="25"/>
  <c r="X20" i="25"/>
  <c r="X21" i="25"/>
  <c r="X22" i="25"/>
  <c r="X23" i="25"/>
  <c r="V7" i="25"/>
  <c r="V8" i="25"/>
  <c r="V9" i="25"/>
  <c r="V10" i="25"/>
  <c r="V11" i="25"/>
  <c r="V12" i="25"/>
  <c r="V13" i="25"/>
  <c r="V14" i="25"/>
  <c r="V15" i="25"/>
  <c r="V16" i="25"/>
  <c r="V17" i="25"/>
  <c r="V18" i="25"/>
  <c r="V19" i="25"/>
  <c r="V20" i="25"/>
  <c r="V21" i="25"/>
  <c r="V22" i="25"/>
  <c r="V23" i="25"/>
  <c r="F6" i="25" l="1"/>
  <c r="D6" i="25"/>
  <c r="AB6" i="25"/>
  <c r="X6" i="25"/>
  <c r="J6" i="25"/>
  <c r="L6" i="25" l="1"/>
  <c r="V6" i="25"/>
  <c r="H6" i="25"/>
  <c r="T7" i="25"/>
  <c r="T8" i="25"/>
  <c r="T9" i="25"/>
  <c r="T10" i="25"/>
  <c r="T11" i="25"/>
  <c r="T12" i="25"/>
  <c r="T13" i="25"/>
  <c r="T14" i="25"/>
  <c r="T15" i="25"/>
  <c r="T16" i="25"/>
  <c r="T17" i="25"/>
  <c r="T18" i="25"/>
  <c r="T19" i="25"/>
  <c r="T20" i="25"/>
  <c r="T21" i="25"/>
  <c r="T22" i="25"/>
  <c r="T23" i="25"/>
  <c r="T6" i="25"/>
  <c r="P7" i="25"/>
  <c r="P8" i="25"/>
  <c r="P9" i="25"/>
  <c r="P10" i="25"/>
  <c r="P11" i="25"/>
  <c r="P12" i="25"/>
  <c r="P13" i="25"/>
  <c r="P14" i="25"/>
  <c r="P15" i="25"/>
  <c r="P16" i="25"/>
  <c r="P17" i="25"/>
  <c r="P18" i="25"/>
  <c r="P19" i="25"/>
  <c r="P20" i="25"/>
  <c r="P21" i="25"/>
  <c r="P22" i="25"/>
  <c r="P23" i="25"/>
  <c r="P6" i="25"/>
  <c r="N7" i="25"/>
  <c r="N8" i="25"/>
  <c r="N9" i="25"/>
  <c r="N10" i="25"/>
  <c r="N11" i="25"/>
  <c r="N12" i="25"/>
  <c r="N13" i="25"/>
  <c r="N14" i="25"/>
  <c r="N15" i="25"/>
  <c r="N16" i="25"/>
  <c r="N17" i="25"/>
  <c r="N18" i="25"/>
  <c r="N19" i="25"/>
  <c r="N20" i="25"/>
  <c r="N21" i="25"/>
  <c r="N22" i="25"/>
  <c r="N23" i="25"/>
  <c r="N6" i="25"/>
  <c r="AE23" i="25" l="1"/>
  <c r="AE7" i="25"/>
  <c r="AE8" i="25"/>
  <c r="AE9" i="25"/>
  <c r="AE10" i="25"/>
  <c r="AE11" i="25"/>
  <c r="AE12" i="25"/>
  <c r="AE13" i="25"/>
  <c r="AE14" i="25"/>
  <c r="AE15" i="25"/>
  <c r="AE16" i="25"/>
  <c r="AE17" i="25"/>
  <c r="AE18" i="25"/>
  <c r="AE19" i="25"/>
  <c r="AE20" i="25"/>
  <c r="AE21" i="25"/>
  <c r="AE22" i="25"/>
  <c r="AE6" i="25"/>
  <c r="Z7" i="25" l="1"/>
  <c r="AC7" i="25" s="1"/>
  <c r="Z19" i="25"/>
  <c r="AC19" i="25" s="1"/>
  <c r="Z6" i="25"/>
  <c r="AC6" i="25" s="1"/>
  <c r="Z17" i="25"/>
  <c r="AC17" i="25" s="1"/>
  <c r="Z21" i="25"/>
  <c r="AC21" i="25" s="1"/>
  <c r="Z13" i="25"/>
  <c r="AC13" i="25" s="1"/>
  <c r="Z9" i="25"/>
  <c r="AC9" i="25" s="1"/>
  <c r="Z16" i="25"/>
  <c r="AG16" i="25" s="1"/>
  <c r="Z8" i="25"/>
  <c r="AC8" i="25" s="1"/>
  <c r="Z20" i="25"/>
  <c r="AC20" i="25" s="1"/>
  <c r="Z14" i="25"/>
  <c r="AC14" i="25" s="1"/>
  <c r="Z12" i="25"/>
  <c r="AC12" i="25" s="1"/>
  <c r="Z15" i="25"/>
  <c r="AC15" i="25" s="1"/>
  <c r="Z11" i="25"/>
  <c r="AC11" i="25" s="1"/>
  <c r="Z22" i="25"/>
  <c r="AC22" i="25" s="1"/>
  <c r="Z10" i="25"/>
  <c r="AC10" i="25" s="1"/>
  <c r="Z23" i="25"/>
  <c r="AG23" i="25" s="1"/>
  <c r="Z18" i="25"/>
  <c r="AC18" i="25" s="1"/>
  <c r="AC23" i="25" l="1"/>
  <c r="AG13" i="25"/>
  <c r="AG17" i="25"/>
  <c r="AG7" i="25"/>
  <c r="AG6" i="25"/>
  <c r="AG22" i="25"/>
  <c r="AG15" i="25"/>
  <c r="AG10" i="25"/>
  <c r="AG11" i="25"/>
  <c r="AC16" i="25"/>
  <c r="AG9" i="25"/>
  <c r="AG21" i="25"/>
  <c r="AG14" i="25"/>
  <c r="AG12" i="25"/>
  <c r="AG20" i="25"/>
  <c r="AG8" i="25"/>
  <c r="AG18" i="25"/>
  <c r="AG19" i="25"/>
</calcChain>
</file>

<file path=xl/sharedStrings.xml><?xml version="1.0" encoding="utf-8"?>
<sst xmlns="http://schemas.openxmlformats.org/spreadsheetml/2006/main" count="55" uniqueCount="43">
  <si>
    <t>Наименование муниципального района(городского округа) Ленинградской области</t>
  </si>
  <si>
    <t>№ п/п</t>
  </si>
  <si>
    <t>Гатчинский муниципальный район</t>
  </si>
  <si>
    <t>Сводный показатель энергоэффективности</t>
  </si>
  <si>
    <t>Место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</si>
  <si>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</si>
  <si>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</si>
  <si>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</si>
  <si>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</si>
  <si>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</si>
  <si>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</si>
  <si>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</si>
  <si>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</si>
  <si>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</si>
  <si>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</si>
  <si>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</si>
  <si>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</si>
  <si>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</si>
  <si>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</si>
  <si>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Сосновоборский городской округ</t>
  </si>
  <si>
    <t>Тихвинский муниципальный район</t>
  </si>
  <si>
    <t>Тосненский район</t>
  </si>
  <si>
    <t>Значения ранговых показателей энергоэффективности МР (ГО) ЛО</t>
  </si>
  <si>
    <t>Количество баллов</t>
  </si>
  <si>
    <t>Количество опубликованных администрациями МР (ГО) ЛО и поселений МР ЛО, МУ ЛО в СМИ (размещение на сайтах Интернет-ресурсов) статей по пропаганде энергосбережения</t>
  </si>
  <si>
    <t xml:space="preserve">  </t>
  </si>
  <si>
    <t>Сумма баллов по показателям реализации организационных мероприятий</t>
  </si>
  <si>
    <t>Место МР (ГО) ЛО по показателям реализации организационных мероприятий</t>
  </si>
  <si>
    <t>Сумма баллов по показателям реализации технических мероприятий</t>
  </si>
  <si>
    <t>Место МР (ГО) ЛО по показателям реализации технических мероприятий</t>
  </si>
  <si>
    <t>15</t>
  </si>
  <si>
    <t>Доля фактического финансирования муниципальной программы (подпрограммы) в области энергосбережения и повышения энергоэффективности МР (ГО) ЛО за счёт средств местного бюджета в общем объёме годового бюджета МР (ГО) ЛО</t>
  </si>
  <si>
    <t>Процент деклараций о потреблении энергетических ресурсов, предоставленных администрациями МР (ГО) ЛО и поселений МР ЛО, МУ ЛО в ГИС «Энергоэффективность»</t>
  </si>
  <si>
    <t>Процент отчётов по программам энергосбережения, предоставленных МУ ЛО в РГИС «Энергоэффективность» и содержащих технические мероприятия</t>
  </si>
  <si>
    <t>Процент принятых отчетов, предоставленных администрациями МР (ГО) ЛО и поселений МР ЛО, МУ ЛО в РГИС «Энергоэффективность»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</si>
  <si>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ОМС ЛО и подведомственными МУ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</si>
  <si>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ОМС ЛО и подведомственными МУ</t>
  </si>
  <si>
    <t>Удельный расход тепловой энергии на снабжение органов местного самоуправления и муниципальных учреждений (Гкал в расчёте на 1 кв. м отапливаемой площади)</t>
  </si>
  <si>
    <t>Удельный расход холодной воды на снабжение органов местного самоуправления и муниципальных учреждений (в расчете на 1 человека)</t>
  </si>
  <si>
    <t>Процент зданий, строений, сооружений муниципальной собственности, занимаемых администрациями МР (ГО) ЛО и поселений МР ЛО, МУ ЛО, в которых присоединение к магистральной тепловой сети (при отсутствии собственного источника) является индивидуальным с автоматизацией отопления и ГВС (далее - АИТП)</t>
  </si>
  <si>
    <t>Процент установленных светодиодных источников света в уличном и дорожном освещении МР (ГО) ЛО</t>
  </si>
  <si>
    <t>Количество заявок, представленных МР (ГО) ЛО и поселений МР ЛО, МУ ЛО к участию в региональных/федеральных конкурсах</t>
  </si>
  <si>
    <t>Количество энергосервисных договоров (контрактов), связанных с реализацией энергосберегающих мероприятий в системах энергоснабжения (далее - ЭСК), заключенных администрациями МР (ГО) ЛО и поселений МР ЛО, муниципальными учреждениями Ленинградской области, подведомственными администрации МР (ГО) ЛО или поселению МР ЛО (далее – МУ ЛО), в отчетном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</si>
</sst>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2" borderId="4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/>
    </xf>
    <xf numFmtId="2" fontId="1" fillId="2" borderId="0" xfId="0" applyNumberFormat="1" applyFont="1" applyFill="1"/>
    <xf numFmtId="0" fontId="3" fillId="2" borderId="1" xfId="0" applyFont="1" applyFill="1" applyBorder="1" applyAlignment="1">
      <alignment horizontal="center" textRotation="90" wrapText="1"/>
    </xf>
    <xf numFmtId="0" fontId="3" fillId="2" borderId="0" xfId="0" applyFont="1" applyFill="1"/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/>
    <xf numFmtId="0" fontId="1" fillId="2" borderId="0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textRotation="90"/>
    </xf>
    <xf numFmtId="0" fontId="4" fillId="2" borderId="5" xfId="0" applyFont="1" applyFill="1" applyBorder="1" applyAlignment="1">
      <alignment vertical="center" textRotation="90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8" fillId="2" borderId="0" xfId="0" applyFont="1" applyFill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111"/>
  <sheetViews>
    <sheetView tabSelected="1" zoomScale="40" zoomScaleNormal="40" workbookViewId="0">
      <selection activeCell="AH22" sqref="AH22"/>
    </sheetView>
  </sheetViews>
  <sheetFormatPr defaultColWidth="9.140625" defaultRowHeight="15" x14ac:dyDescent="0.25"/>
  <cols>
    <col min="1" max="1" width="7" style="1" customWidth="1"/>
    <col min="2" max="2" width="36.140625" style="1" customWidth="1"/>
    <col min="3" max="3" width="20.85546875" style="1" bestFit="1" customWidth="1"/>
    <col min="4" max="4" width="9.5703125" style="1" customWidth="1"/>
    <col min="5" max="5" width="32.5703125" style="1" bestFit="1" customWidth="1"/>
    <col min="6" max="6" width="8.5703125" style="1" customWidth="1"/>
    <col min="7" max="7" width="17" style="1" bestFit="1" customWidth="1"/>
    <col min="8" max="8" width="7.42578125" style="1" customWidth="1"/>
    <col min="9" max="9" width="17" style="1" bestFit="1" customWidth="1"/>
    <col min="10" max="10" width="8.85546875" style="1" customWidth="1"/>
    <col min="11" max="11" width="13.140625" style="1" bestFit="1" customWidth="1"/>
    <col min="12" max="12" width="8.42578125" style="1" customWidth="1"/>
    <col min="13" max="13" width="17" style="1" bestFit="1" customWidth="1"/>
    <col min="14" max="14" width="7.7109375" style="1" customWidth="1"/>
    <col min="15" max="15" width="17" style="7" bestFit="1" customWidth="1"/>
    <col min="16" max="16" width="8.5703125" style="1" customWidth="1"/>
    <col min="17" max="17" width="17" style="7" bestFit="1" customWidth="1"/>
    <col min="18" max="18" width="8.7109375" style="1" customWidth="1"/>
    <col min="19" max="19" width="13.140625" style="7" bestFit="1" customWidth="1"/>
    <col min="20" max="20" width="7.5703125" style="1" customWidth="1"/>
    <col min="21" max="21" width="28.7109375" style="1" bestFit="1" customWidth="1"/>
    <col min="22" max="22" width="9" style="1" customWidth="1"/>
    <col min="23" max="23" width="19.28515625" style="1" customWidth="1"/>
    <col min="24" max="24" width="7.85546875" style="1" customWidth="1"/>
    <col min="25" max="25" width="17" style="7" bestFit="1" customWidth="1"/>
    <col min="26" max="26" width="6.85546875" style="1" customWidth="1"/>
    <col min="27" max="27" width="17.85546875" style="7" customWidth="1"/>
    <col min="28" max="28" width="7.85546875" style="1" customWidth="1"/>
    <col min="29" max="29" width="22" style="1" customWidth="1"/>
    <col min="30" max="30" width="16" style="1" customWidth="1"/>
    <col min="31" max="31" width="17.85546875" style="1" customWidth="1"/>
    <col min="32" max="32" width="13.140625" style="1" customWidth="1"/>
    <col min="33" max="33" width="21.42578125" style="1" customWidth="1"/>
    <col min="34" max="34" width="17.85546875" style="1" customWidth="1"/>
    <col min="35" max="16384" width="9.140625" style="1"/>
  </cols>
  <sheetData>
    <row r="2" spans="1:45" ht="30.75" customHeight="1" x14ac:dyDescent="0.3">
      <c r="A2" s="26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8"/>
    </row>
    <row r="3" spans="1:45" s="9" customFormat="1" ht="408.75" customHeight="1" x14ac:dyDescent="0.3">
      <c r="A3" s="29" t="s">
        <v>1</v>
      </c>
      <c r="B3" s="31" t="s">
        <v>0</v>
      </c>
      <c r="C3" s="8" t="s">
        <v>31</v>
      </c>
      <c r="D3" s="2" t="s">
        <v>23</v>
      </c>
      <c r="E3" s="37" t="s">
        <v>42</v>
      </c>
      <c r="F3" s="2" t="s">
        <v>23</v>
      </c>
      <c r="G3" s="8" t="s">
        <v>32</v>
      </c>
      <c r="H3" s="2" t="s">
        <v>23</v>
      </c>
      <c r="I3" s="8" t="s">
        <v>33</v>
      </c>
      <c r="J3" s="2" t="s">
        <v>23</v>
      </c>
      <c r="K3" s="8" t="s">
        <v>34</v>
      </c>
      <c r="L3" s="2" t="s">
        <v>23</v>
      </c>
      <c r="M3" s="8" t="s">
        <v>35</v>
      </c>
      <c r="N3" s="2" t="s">
        <v>23</v>
      </c>
      <c r="O3" s="8" t="s">
        <v>36</v>
      </c>
      <c r="P3" s="2" t="s">
        <v>23</v>
      </c>
      <c r="Q3" s="8" t="s">
        <v>37</v>
      </c>
      <c r="R3" s="2" t="s">
        <v>23</v>
      </c>
      <c r="S3" s="8" t="s">
        <v>38</v>
      </c>
      <c r="T3" s="2" t="s">
        <v>23</v>
      </c>
      <c r="U3" s="8" t="s">
        <v>39</v>
      </c>
      <c r="V3" s="2" t="s">
        <v>23</v>
      </c>
      <c r="W3" s="8" t="s">
        <v>40</v>
      </c>
      <c r="X3" s="2" t="s">
        <v>23</v>
      </c>
      <c r="Y3" s="8" t="s">
        <v>24</v>
      </c>
      <c r="Z3" s="2" t="s">
        <v>23</v>
      </c>
      <c r="AA3" s="8" t="s">
        <v>41</v>
      </c>
      <c r="AB3" s="2" t="s">
        <v>23</v>
      </c>
      <c r="AC3" s="31" t="s">
        <v>26</v>
      </c>
      <c r="AD3" s="5" t="s">
        <v>27</v>
      </c>
      <c r="AE3" s="31" t="s">
        <v>28</v>
      </c>
      <c r="AF3" s="5" t="s">
        <v>29</v>
      </c>
      <c r="AG3" s="31" t="s">
        <v>3</v>
      </c>
      <c r="AH3" s="31" t="s">
        <v>4</v>
      </c>
    </row>
    <row r="4" spans="1:45" ht="26.1" customHeight="1" x14ac:dyDescent="0.35">
      <c r="A4" s="30"/>
      <c r="B4" s="32"/>
      <c r="C4" s="26">
        <v>1</v>
      </c>
      <c r="D4" s="28"/>
      <c r="E4" s="26">
        <v>2</v>
      </c>
      <c r="F4" s="28"/>
      <c r="G4" s="26">
        <v>3</v>
      </c>
      <c r="H4" s="28"/>
      <c r="I4" s="26">
        <v>4</v>
      </c>
      <c r="J4" s="28"/>
      <c r="K4" s="26">
        <v>5</v>
      </c>
      <c r="L4" s="28"/>
      <c r="M4" s="26">
        <v>6</v>
      </c>
      <c r="N4" s="28"/>
      <c r="O4" s="26">
        <v>7</v>
      </c>
      <c r="P4" s="28"/>
      <c r="Q4" s="26">
        <v>8</v>
      </c>
      <c r="R4" s="28"/>
      <c r="S4" s="26">
        <v>9</v>
      </c>
      <c r="T4" s="28"/>
      <c r="U4" s="26">
        <v>10</v>
      </c>
      <c r="V4" s="28"/>
      <c r="W4" s="26">
        <v>11</v>
      </c>
      <c r="X4" s="28"/>
      <c r="Y4" s="26">
        <v>12</v>
      </c>
      <c r="Z4" s="28"/>
      <c r="AA4" s="26">
        <v>13</v>
      </c>
      <c r="AB4" s="28"/>
      <c r="AC4" s="32"/>
      <c r="AD4" s="6"/>
      <c r="AE4" s="32"/>
      <c r="AF4" s="6"/>
      <c r="AG4" s="32"/>
      <c r="AH4" s="32"/>
    </row>
    <row r="5" spans="1:45" ht="23.25" x14ac:dyDescent="0.35">
      <c r="A5" s="3">
        <v>1</v>
      </c>
      <c r="B5" s="3">
        <v>2</v>
      </c>
      <c r="C5" s="22">
        <v>3</v>
      </c>
      <c r="D5" s="23"/>
      <c r="E5" s="22">
        <v>4</v>
      </c>
      <c r="F5" s="23"/>
      <c r="G5" s="22">
        <v>5</v>
      </c>
      <c r="H5" s="23"/>
      <c r="I5" s="22">
        <v>6</v>
      </c>
      <c r="J5" s="23"/>
      <c r="K5" s="22">
        <v>7</v>
      </c>
      <c r="L5" s="23"/>
      <c r="M5" s="22">
        <v>8</v>
      </c>
      <c r="N5" s="23"/>
      <c r="O5" s="24">
        <v>9</v>
      </c>
      <c r="P5" s="25"/>
      <c r="Q5" s="24">
        <v>10</v>
      </c>
      <c r="R5" s="25"/>
      <c r="S5" s="24">
        <v>11</v>
      </c>
      <c r="T5" s="25"/>
      <c r="U5" s="22">
        <v>12</v>
      </c>
      <c r="V5" s="23"/>
      <c r="W5" s="22">
        <v>13</v>
      </c>
      <c r="X5" s="23"/>
      <c r="Y5" s="24">
        <v>14</v>
      </c>
      <c r="Z5" s="25"/>
      <c r="AA5" s="24" t="s">
        <v>30</v>
      </c>
      <c r="AB5" s="25"/>
      <c r="AC5" s="3">
        <v>16</v>
      </c>
      <c r="AD5" s="3">
        <v>17</v>
      </c>
      <c r="AE5" s="3">
        <v>18</v>
      </c>
      <c r="AF5" s="3">
        <v>19</v>
      </c>
      <c r="AG5" s="3">
        <v>20</v>
      </c>
      <c r="AH5" s="3">
        <v>21</v>
      </c>
    </row>
    <row r="6" spans="1:45" ht="43.5" customHeight="1" x14ac:dyDescent="0.35">
      <c r="A6" s="4">
        <v>1</v>
      </c>
      <c r="B6" s="10" t="s">
        <v>5</v>
      </c>
      <c r="C6" s="34">
        <v>0</v>
      </c>
      <c r="D6" s="12" t="str">
        <f>IF(C6&gt;=0.02,"10",IF(AND(C6&gt;=0.01,C6&lt;0.02),"5","0"))</f>
        <v>0</v>
      </c>
      <c r="E6" s="17">
        <v>1</v>
      </c>
      <c r="F6" s="12">
        <f>IF(E6&gt;=10,"10",IF(10&gt;E6&gt;=1,E6,"0"))</f>
        <v>1</v>
      </c>
      <c r="G6" s="17">
        <v>100</v>
      </c>
      <c r="H6" s="12" t="str">
        <f>IF(G6=100,"10",IF(AND(G6&gt;=80,G6&lt;100),"5","0"))</f>
        <v>10</v>
      </c>
      <c r="I6" s="13">
        <v>16.363636363636363</v>
      </c>
      <c r="J6" s="12" t="str">
        <f>IF(I6=100,"5",IF(AND(I6&gt;=80,I6&lt;100),"3","0"))</f>
        <v>0</v>
      </c>
      <c r="K6" s="13">
        <v>100</v>
      </c>
      <c r="L6" s="12" t="str">
        <f t="shared" ref="L6:L23" si="0">IF(K6=100,"10",IF(AND(K6&gt;=80,K6&lt;100),"5","0"))</f>
        <v>10</v>
      </c>
      <c r="M6" s="13">
        <v>77.010000000000005</v>
      </c>
      <c r="N6" s="12" t="str">
        <f>IF(M6&gt;=90,"10",IF(AND(M6&gt;=60,M6&lt;90),"5","0"))</f>
        <v>5</v>
      </c>
      <c r="O6" s="13">
        <v>90.7</v>
      </c>
      <c r="P6" s="12" t="str">
        <f>IF(O6&gt;=90,"10",IF(AND(O6&gt;=60,O6&lt;90),"5","0"))</f>
        <v>10</v>
      </c>
      <c r="Q6" s="13">
        <v>0.2</v>
      </c>
      <c r="R6" s="12" t="str">
        <f t="shared" ref="R6:R23" si="1">IF(Q6&lt;=0.16,"10",IF(AND(Q6&gt;=0.16,Q6&lt;=0.2),"5","0"))</f>
        <v>5</v>
      </c>
      <c r="S6" s="13">
        <v>46.71</v>
      </c>
      <c r="T6" s="12" t="str">
        <f>IF(S6&lt;=25,"10",IF(AND(S6&lt;=30,S6&gt;25),"5","0"))</f>
        <v>0</v>
      </c>
      <c r="U6" s="17">
        <v>42</v>
      </c>
      <c r="V6" s="12" t="str">
        <f>IF(U6&gt;=75,"10",IF(AND(U6&gt;=35,U6&lt;75),"5","0"))</f>
        <v>5</v>
      </c>
      <c r="W6" s="13">
        <v>55</v>
      </c>
      <c r="X6" s="12" t="str">
        <f>IF(W6&gt;=50,"5",IF(AND(W6&gt;=20,W6&lt;50),"3","0"))</f>
        <v>5</v>
      </c>
      <c r="Y6" s="17">
        <v>17</v>
      </c>
      <c r="Z6" s="12" t="str">
        <f>IF(Y6&gt;=150,"10",IF(AND(Y6&gt;=50,Y6&lt;150),"5","0"))</f>
        <v>0</v>
      </c>
      <c r="AA6" s="17">
        <v>3</v>
      </c>
      <c r="AB6" s="12" t="str">
        <f>IF(AA6&gt;=20,"5",IF(AND(AA6&gt;=10,AA6&lt;20),"3","0"))</f>
        <v>0</v>
      </c>
      <c r="AC6" s="18">
        <f>L6+J6+H6+F6+D6+Z6+AB6</f>
        <v>21</v>
      </c>
      <c r="AD6" s="19">
        <v>12</v>
      </c>
      <c r="AE6" s="18">
        <f>N6+P6+R6+T6+V6+X6</f>
        <v>30</v>
      </c>
      <c r="AF6" s="19">
        <v>5</v>
      </c>
      <c r="AG6" s="18">
        <f>D6+F6+H6+J6+L6+N6+P6+R6+T6+V6+X6+Z6+AB6</f>
        <v>51</v>
      </c>
      <c r="AH6" s="19">
        <v>12</v>
      </c>
    </row>
    <row r="7" spans="1:45" ht="43.5" customHeight="1" x14ac:dyDescent="0.35">
      <c r="A7" s="4">
        <v>2</v>
      </c>
      <c r="B7" s="10" t="s">
        <v>6</v>
      </c>
      <c r="C7" s="34">
        <v>0</v>
      </c>
      <c r="D7" s="12" t="str">
        <f t="shared" ref="D7:D23" si="2">IF(C7&gt;=0.02,"10",IF(AND(C7&gt;=0.01,C7&lt;0.02),"5","0"))</f>
        <v>0</v>
      </c>
      <c r="E7" s="17">
        <v>2</v>
      </c>
      <c r="F7" s="12">
        <f t="shared" ref="F7:F23" si="3">IF(E7&gt;=10,"10",IF(10&gt;E7&gt;=1,E7,"0"))</f>
        <v>2</v>
      </c>
      <c r="G7" s="17">
        <v>94.2</v>
      </c>
      <c r="H7" s="12" t="str">
        <f t="shared" ref="H7:H23" si="4">IF(G7=100,"10",IF(AND(G7&gt;=80,G7&lt;100),"5","0"))</f>
        <v>5</v>
      </c>
      <c r="I7" s="13">
        <v>7.6923076923076925</v>
      </c>
      <c r="J7" s="12" t="str">
        <f t="shared" ref="J7:J23" si="5">IF(I7=100,"5",IF(AND(I7&gt;=80,I7&lt;100),"3","0"))</f>
        <v>0</v>
      </c>
      <c r="K7" s="13">
        <v>99.01</v>
      </c>
      <c r="L7" s="12" t="str">
        <f t="shared" si="0"/>
        <v>5</v>
      </c>
      <c r="M7" s="13">
        <v>0</v>
      </c>
      <c r="N7" s="12" t="str">
        <f t="shared" ref="N7:N23" si="6">IF(M7&gt;=90,"10",IF(AND(M7&gt;=60,M7&lt;90),"5","0"))</f>
        <v>0</v>
      </c>
      <c r="O7" s="13">
        <v>24.18</v>
      </c>
      <c r="P7" s="12" t="str">
        <f t="shared" ref="P7:P23" si="7">IF(O7&gt;=90,"10",IF(AND(O7&gt;=60,O7&lt;90),"5","0"))</f>
        <v>0</v>
      </c>
      <c r="Q7" s="13">
        <v>0.13</v>
      </c>
      <c r="R7" s="12" t="str">
        <f t="shared" si="1"/>
        <v>10</v>
      </c>
      <c r="S7" s="13">
        <v>20.81</v>
      </c>
      <c r="T7" s="12" t="str">
        <f t="shared" ref="T7:T23" si="8">IF(S7&lt;=25,"10",IF(AND(S7&lt;=30,S7&gt;25),"5","0"))</f>
        <v>10</v>
      </c>
      <c r="U7" s="17">
        <v>63</v>
      </c>
      <c r="V7" s="12" t="str">
        <f t="shared" ref="V7:V23" si="9">IF(U7&gt;=75,"10",IF(AND(U7&gt;=35,U7&lt;75),"5","0"))</f>
        <v>5</v>
      </c>
      <c r="W7" s="13">
        <v>68</v>
      </c>
      <c r="X7" s="12" t="str">
        <f t="shared" ref="X7:X23" si="10">IF(W7&gt;=50,"5",IF(AND(W7&gt;=20,W7&lt;50),"3","0"))</f>
        <v>5</v>
      </c>
      <c r="Y7" s="17">
        <v>42</v>
      </c>
      <c r="Z7" s="12" t="str">
        <f t="shared" ref="Z7:Z23" si="11">IF(Y7&gt;=150,"10",IF(AND(Y7&gt;=50,Y7&lt;150),"5","0"))</f>
        <v>0</v>
      </c>
      <c r="AA7" s="17">
        <v>12</v>
      </c>
      <c r="AB7" s="12" t="str">
        <f t="shared" ref="AB7:AB23" si="12">IF(AA7&gt;=20,"5",IF(AND(AA7&gt;=10,AA7&lt;20),"3","0"))</f>
        <v>3</v>
      </c>
      <c r="AC7" s="18">
        <f>L7+J7+H7+F7+D7+Z7+AB7</f>
        <v>15</v>
      </c>
      <c r="AD7" s="19">
        <v>13</v>
      </c>
      <c r="AE7" s="18">
        <f>N7+P7+R7+T7+V7+X7</f>
        <v>30</v>
      </c>
      <c r="AF7" s="19">
        <v>5</v>
      </c>
      <c r="AG7" s="18">
        <f>D7+F7+H7+J7+L7+N7+P7+R7+T7+V7+X7+Z7+AB7</f>
        <v>45</v>
      </c>
      <c r="AH7" s="19">
        <v>14</v>
      </c>
    </row>
    <row r="8" spans="1:45" ht="43.5" customHeight="1" x14ac:dyDescent="0.35">
      <c r="A8" s="4">
        <v>3</v>
      </c>
      <c r="B8" s="10" t="s">
        <v>7</v>
      </c>
      <c r="C8" s="34">
        <v>8.7999999999999995E-2</v>
      </c>
      <c r="D8" s="12" t="str">
        <f t="shared" si="2"/>
        <v>10</v>
      </c>
      <c r="E8" s="17">
        <v>3</v>
      </c>
      <c r="F8" s="12">
        <f t="shared" si="3"/>
        <v>3</v>
      </c>
      <c r="G8" s="17">
        <v>100</v>
      </c>
      <c r="H8" s="12" t="str">
        <f t="shared" si="4"/>
        <v>10</v>
      </c>
      <c r="I8" s="13">
        <v>65</v>
      </c>
      <c r="J8" s="12" t="str">
        <f t="shared" si="5"/>
        <v>0</v>
      </c>
      <c r="K8" s="13">
        <v>100</v>
      </c>
      <c r="L8" s="12" t="str">
        <f t="shared" si="0"/>
        <v>10</v>
      </c>
      <c r="M8" s="13">
        <v>88</v>
      </c>
      <c r="N8" s="12" t="str">
        <f t="shared" si="6"/>
        <v>5</v>
      </c>
      <c r="O8" s="13">
        <v>44.21</v>
      </c>
      <c r="P8" s="12" t="str">
        <f t="shared" si="7"/>
        <v>0</v>
      </c>
      <c r="Q8" s="13">
        <v>0.18</v>
      </c>
      <c r="R8" s="12" t="str">
        <f t="shared" si="1"/>
        <v>5</v>
      </c>
      <c r="S8" s="13">
        <v>20.100000000000001</v>
      </c>
      <c r="T8" s="12" t="str">
        <f t="shared" si="8"/>
        <v>10</v>
      </c>
      <c r="U8" s="17">
        <v>50.4</v>
      </c>
      <c r="V8" s="12" t="str">
        <f t="shared" si="9"/>
        <v>5</v>
      </c>
      <c r="W8" s="13">
        <v>37</v>
      </c>
      <c r="X8" s="12" t="str">
        <f t="shared" si="10"/>
        <v>3</v>
      </c>
      <c r="Y8" s="17">
        <v>157</v>
      </c>
      <c r="Z8" s="12" t="str">
        <f t="shared" si="11"/>
        <v>10</v>
      </c>
      <c r="AA8" s="17">
        <v>48</v>
      </c>
      <c r="AB8" s="12" t="str">
        <f t="shared" si="12"/>
        <v>5</v>
      </c>
      <c r="AC8" s="18">
        <f>L8+J8+H8+F8+D8+Z8+AB8</f>
        <v>48</v>
      </c>
      <c r="AD8" s="19">
        <v>1</v>
      </c>
      <c r="AE8" s="18">
        <f>N8+P8+R8+T8+V8+X8</f>
        <v>28</v>
      </c>
      <c r="AF8" s="19">
        <v>6</v>
      </c>
      <c r="AG8" s="18">
        <f>D8+F8+H8+J8+L8+N8+P8+R8+T8+V8+X8+Z8+AB8</f>
        <v>76</v>
      </c>
      <c r="AH8" s="19">
        <v>3</v>
      </c>
      <c r="AK8" s="33"/>
      <c r="AL8" s="33"/>
      <c r="AM8" s="33"/>
      <c r="AN8" s="33"/>
      <c r="AO8" s="33"/>
      <c r="AP8" s="33"/>
      <c r="AQ8" s="33"/>
      <c r="AR8" s="33"/>
      <c r="AS8" s="33"/>
    </row>
    <row r="9" spans="1:45" ht="43.5" customHeight="1" x14ac:dyDescent="0.35">
      <c r="A9" s="4">
        <v>4</v>
      </c>
      <c r="B9" s="10" t="s">
        <v>8</v>
      </c>
      <c r="C9" s="35">
        <v>5.3999999999999999E-2</v>
      </c>
      <c r="D9" s="12" t="str">
        <f t="shared" si="2"/>
        <v>10</v>
      </c>
      <c r="E9" s="17">
        <v>0</v>
      </c>
      <c r="F9" s="12">
        <f t="shared" si="3"/>
        <v>0</v>
      </c>
      <c r="G9" s="17">
        <v>62.75</v>
      </c>
      <c r="H9" s="12" t="str">
        <f t="shared" si="4"/>
        <v>0</v>
      </c>
      <c r="I9" s="13">
        <v>16.666666666666664</v>
      </c>
      <c r="J9" s="12" t="str">
        <f t="shared" si="5"/>
        <v>0</v>
      </c>
      <c r="K9" s="13">
        <v>92.8</v>
      </c>
      <c r="L9" s="12" t="str">
        <f t="shared" si="0"/>
        <v>5</v>
      </c>
      <c r="M9" s="13">
        <v>96.75</v>
      </c>
      <c r="N9" s="12" t="str">
        <f t="shared" si="6"/>
        <v>10</v>
      </c>
      <c r="O9" s="13">
        <v>68.64</v>
      </c>
      <c r="P9" s="12" t="str">
        <f t="shared" si="7"/>
        <v>5</v>
      </c>
      <c r="Q9" s="13">
        <v>0.15</v>
      </c>
      <c r="R9" s="12" t="str">
        <f t="shared" si="1"/>
        <v>10</v>
      </c>
      <c r="S9" s="13">
        <v>27.14</v>
      </c>
      <c r="T9" s="12" t="str">
        <f t="shared" si="8"/>
        <v>5</v>
      </c>
      <c r="U9" s="17">
        <v>35</v>
      </c>
      <c r="V9" s="12" t="str">
        <f t="shared" si="9"/>
        <v>5</v>
      </c>
      <c r="W9" s="13">
        <v>15.4</v>
      </c>
      <c r="X9" s="12" t="str">
        <f t="shared" si="10"/>
        <v>0</v>
      </c>
      <c r="Y9" s="17">
        <v>33</v>
      </c>
      <c r="Z9" s="12" t="str">
        <f t="shared" si="11"/>
        <v>0</v>
      </c>
      <c r="AA9" s="17">
        <v>1</v>
      </c>
      <c r="AB9" s="12" t="str">
        <f t="shared" si="12"/>
        <v>0</v>
      </c>
      <c r="AC9" s="18">
        <f>L9+J9+H9+F9+D9+Z9+AB9</f>
        <v>15</v>
      </c>
      <c r="AD9" s="19">
        <v>13</v>
      </c>
      <c r="AE9" s="18">
        <f>N9+P9+R9+T9+V9+X9</f>
        <v>35</v>
      </c>
      <c r="AF9" s="19">
        <v>3</v>
      </c>
      <c r="AG9" s="18">
        <f>D9+F9+H9+J9+L9+N9+P9+R9+T9+V9+X9+Z9+AB9</f>
        <v>50</v>
      </c>
      <c r="AH9" s="19">
        <v>13</v>
      </c>
      <c r="AK9" s="33"/>
      <c r="AL9" s="33"/>
      <c r="AM9" s="33"/>
      <c r="AN9" s="33"/>
      <c r="AO9" s="33"/>
      <c r="AP9" s="33"/>
      <c r="AQ9" s="33"/>
      <c r="AR9" s="33"/>
      <c r="AS9" s="33"/>
    </row>
    <row r="10" spans="1:45" ht="43.5" customHeight="1" x14ac:dyDescent="0.35">
      <c r="A10" s="4" t="s">
        <v>25</v>
      </c>
      <c r="B10" s="10" t="s">
        <v>9</v>
      </c>
      <c r="C10" s="34">
        <v>0.26900000000000002</v>
      </c>
      <c r="D10" s="12" t="str">
        <f t="shared" si="2"/>
        <v>10</v>
      </c>
      <c r="E10" s="17">
        <v>1</v>
      </c>
      <c r="F10" s="12">
        <f t="shared" si="3"/>
        <v>1</v>
      </c>
      <c r="G10" s="17">
        <v>100</v>
      </c>
      <c r="H10" s="12" t="str">
        <f t="shared" si="4"/>
        <v>10</v>
      </c>
      <c r="I10" s="13">
        <v>48.936170212765958</v>
      </c>
      <c r="J10" s="12" t="str">
        <f t="shared" si="5"/>
        <v>0</v>
      </c>
      <c r="K10" s="13">
        <v>100</v>
      </c>
      <c r="L10" s="12" t="str">
        <f t="shared" si="0"/>
        <v>10</v>
      </c>
      <c r="M10" s="13">
        <v>83.61</v>
      </c>
      <c r="N10" s="12" t="str">
        <f t="shared" si="6"/>
        <v>5</v>
      </c>
      <c r="O10" s="13">
        <v>19.68</v>
      </c>
      <c r="P10" s="12" t="str">
        <f t="shared" si="7"/>
        <v>0</v>
      </c>
      <c r="Q10" s="13">
        <v>0.16</v>
      </c>
      <c r="R10" s="12" t="str">
        <f t="shared" si="1"/>
        <v>10</v>
      </c>
      <c r="S10" s="13">
        <v>35.46</v>
      </c>
      <c r="T10" s="12" t="str">
        <f t="shared" si="8"/>
        <v>0</v>
      </c>
      <c r="U10" s="17">
        <v>64.400000000000006</v>
      </c>
      <c r="V10" s="12" t="str">
        <f t="shared" si="9"/>
        <v>5</v>
      </c>
      <c r="W10" s="13">
        <v>52</v>
      </c>
      <c r="X10" s="12" t="str">
        <f t="shared" si="10"/>
        <v>5</v>
      </c>
      <c r="Y10" s="17">
        <v>140</v>
      </c>
      <c r="Z10" s="12" t="str">
        <f t="shared" si="11"/>
        <v>5</v>
      </c>
      <c r="AA10" s="17">
        <v>0</v>
      </c>
      <c r="AB10" s="21" t="str">
        <f t="shared" si="12"/>
        <v>0</v>
      </c>
      <c r="AC10" s="18">
        <f>L10+J10+H10+F10+D10+Z10+AB10</f>
        <v>36</v>
      </c>
      <c r="AD10" s="19">
        <v>7</v>
      </c>
      <c r="AE10" s="18">
        <f>N10+P10+R10+T10+V10+X10</f>
        <v>25</v>
      </c>
      <c r="AF10" s="19">
        <v>7</v>
      </c>
      <c r="AG10" s="18">
        <f>D10+F10+H10+J10+L10+N10+P10+R10+T10+V10+X10+Z10+AB10</f>
        <v>61</v>
      </c>
      <c r="AH10" s="19">
        <v>9</v>
      </c>
      <c r="AK10" s="33"/>
      <c r="AL10" s="33"/>
      <c r="AM10" s="33"/>
      <c r="AN10" s="33"/>
      <c r="AO10" s="33"/>
      <c r="AP10" s="33"/>
      <c r="AQ10" s="33"/>
      <c r="AR10" s="33"/>
      <c r="AS10" s="33"/>
    </row>
    <row r="11" spans="1:45" ht="43.5" customHeight="1" x14ac:dyDescent="0.35">
      <c r="A11" s="4">
        <v>6</v>
      </c>
      <c r="B11" s="10" t="s">
        <v>2</v>
      </c>
      <c r="C11" s="34">
        <v>0.65500000000000003</v>
      </c>
      <c r="D11" s="12" t="str">
        <f t="shared" si="2"/>
        <v>10</v>
      </c>
      <c r="E11" s="17">
        <v>1</v>
      </c>
      <c r="F11" s="12">
        <f t="shared" si="3"/>
        <v>1</v>
      </c>
      <c r="G11" s="20">
        <v>83.88</v>
      </c>
      <c r="H11" s="12" t="str">
        <f t="shared" si="4"/>
        <v>5</v>
      </c>
      <c r="I11" s="13">
        <v>58.333333333333336</v>
      </c>
      <c r="J11" s="12" t="str">
        <f t="shared" si="5"/>
        <v>0</v>
      </c>
      <c r="K11" s="13">
        <v>84.59</v>
      </c>
      <c r="L11" s="12" t="str">
        <f t="shared" si="0"/>
        <v>5</v>
      </c>
      <c r="M11" s="13">
        <v>56.02</v>
      </c>
      <c r="N11" s="12" t="str">
        <f t="shared" si="6"/>
        <v>0</v>
      </c>
      <c r="O11" s="13">
        <v>19.440000000000001</v>
      </c>
      <c r="P11" s="12" t="str">
        <f t="shared" si="7"/>
        <v>0</v>
      </c>
      <c r="Q11" s="13">
        <v>0.15</v>
      </c>
      <c r="R11" s="12" t="str">
        <f t="shared" si="1"/>
        <v>10</v>
      </c>
      <c r="S11" s="13">
        <v>22.84</v>
      </c>
      <c r="T11" s="12" t="str">
        <f t="shared" si="8"/>
        <v>10</v>
      </c>
      <c r="U11" s="17">
        <v>34</v>
      </c>
      <c r="V11" s="12" t="str">
        <f t="shared" si="9"/>
        <v>0</v>
      </c>
      <c r="W11" s="13">
        <v>37</v>
      </c>
      <c r="X11" s="12" t="str">
        <f t="shared" si="10"/>
        <v>3</v>
      </c>
      <c r="Y11" s="17">
        <v>76</v>
      </c>
      <c r="Z11" s="12" t="str">
        <f t="shared" si="11"/>
        <v>5</v>
      </c>
      <c r="AA11" s="17">
        <v>33</v>
      </c>
      <c r="AB11" s="12" t="str">
        <f t="shared" si="12"/>
        <v>5</v>
      </c>
      <c r="AC11" s="18">
        <f>L11+J11+H11+F11+D11+Z11+AB11</f>
        <v>31</v>
      </c>
      <c r="AD11" s="19">
        <v>9</v>
      </c>
      <c r="AE11" s="18">
        <f>N11+P11+R11+T11+V11+X11</f>
        <v>23</v>
      </c>
      <c r="AF11" s="19">
        <v>8</v>
      </c>
      <c r="AG11" s="18">
        <f>D11+F11+H11+J11+L11+N11+P11+R11+T11+V11+X11+Z11+AB11</f>
        <v>54</v>
      </c>
      <c r="AH11" s="19">
        <v>10</v>
      </c>
      <c r="AK11" s="33"/>
      <c r="AL11" s="33"/>
      <c r="AM11" s="33"/>
      <c r="AN11" s="33"/>
      <c r="AO11" s="33"/>
      <c r="AP11" s="33"/>
      <c r="AQ11" s="33"/>
      <c r="AR11" s="33"/>
      <c r="AS11" s="33"/>
    </row>
    <row r="12" spans="1:45" ht="43.5" customHeight="1" x14ac:dyDescent="0.35">
      <c r="A12" s="4">
        <v>7</v>
      </c>
      <c r="B12" s="10" t="s">
        <v>10</v>
      </c>
      <c r="C12" s="34">
        <v>0</v>
      </c>
      <c r="D12" s="12" t="str">
        <f t="shared" si="2"/>
        <v>0</v>
      </c>
      <c r="E12" s="17">
        <v>0</v>
      </c>
      <c r="F12" s="12">
        <f t="shared" si="3"/>
        <v>0</v>
      </c>
      <c r="G12" s="17">
        <v>100</v>
      </c>
      <c r="H12" s="12" t="str">
        <f t="shared" si="4"/>
        <v>10</v>
      </c>
      <c r="I12" s="13">
        <v>13.846153846153847</v>
      </c>
      <c r="J12" s="12" t="str">
        <f t="shared" si="5"/>
        <v>0</v>
      </c>
      <c r="K12" s="13">
        <v>99.23</v>
      </c>
      <c r="L12" s="12" t="str">
        <f t="shared" si="0"/>
        <v>5</v>
      </c>
      <c r="M12" s="13">
        <v>100</v>
      </c>
      <c r="N12" s="12" t="str">
        <f t="shared" si="6"/>
        <v>10</v>
      </c>
      <c r="O12" s="13">
        <v>75</v>
      </c>
      <c r="P12" s="12" t="str">
        <f t="shared" si="7"/>
        <v>5</v>
      </c>
      <c r="Q12" s="13">
        <v>0.15</v>
      </c>
      <c r="R12" s="12" t="str">
        <f t="shared" si="1"/>
        <v>10</v>
      </c>
      <c r="S12" s="13">
        <v>22.44</v>
      </c>
      <c r="T12" s="12" t="str">
        <f t="shared" si="8"/>
        <v>10</v>
      </c>
      <c r="U12" s="36">
        <v>50</v>
      </c>
      <c r="V12" s="12" t="str">
        <f t="shared" si="9"/>
        <v>5</v>
      </c>
      <c r="W12" s="13">
        <v>85</v>
      </c>
      <c r="X12" s="12" t="str">
        <f t="shared" si="10"/>
        <v>5</v>
      </c>
      <c r="Y12" s="17">
        <v>52</v>
      </c>
      <c r="Z12" s="12" t="str">
        <f t="shared" si="11"/>
        <v>5</v>
      </c>
      <c r="AA12" s="17">
        <v>35</v>
      </c>
      <c r="AB12" s="12" t="str">
        <f t="shared" si="12"/>
        <v>5</v>
      </c>
      <c r="AC12" s="18">
        <f>L12+J12+H12+F12+D12+Z12+AB12</f>
        <v>25</v>
      </c>
      <c r="AD12" s="19">
        <v>11</v>
      </c>
      <c r="AE12" s="18">
        <f>N12+P12+R12+T12+V12+X12</f>
        <v>45</v>
      </c>
      <c r="AF12" s="19">
        <v>1</v>
      </c>
      <c r="AG12" s="18">
        <f>D12+F12+H12+J12+L12+N12+P12+R12+T12+V12+X12+Z12+AB12</f>
        <v>70</v>
      </c>
      <c r="AH12" s="19">
        <v>5</v>
      </c>
      <c r="AK12" s="33"/>
      <c r="AL12" s="33"/>
      <c r="AM12" s="33"/>
      <c r="AN12" s="33"/>
      <c r="AO12" s="33"/>
      <c r="AP12" s="33"/>
      <c r="AQ12" s="33"/>
      <c r="AR12" s="33"/>
      <c r="AS12" s="33"/>
    </row>
    <row r="13" spans="1:45" ht="43.5" customHeight="1" x14ac:dyDescent="0.35">
      <c r="A13" s="4">
        <v>8</v>
      </c>
      <c r="B13" s="10" t="s">
        <v>11</v>
      </c>
      <c r="C13" s="35">
        <v>1.3</v>
      </c>
      <c r="D13" s="12" t="str">
        <f t="shared" si="2"/>
        <v>10</v>
      </c>
      <c r="E13" s="17">
        <v>1</v>
      </c>
      <c r="F13" s="12">
        <f t="shared" si="3"/>
        <v>1</v>
      </c>
      <c r="G13" s="17">
        <v>100</v>
      </c>
      <c r="H13" s="12" t="str">
        <f t="shared" si="4"/>
        <v>10</v>
      </c>
      <c r="I13" s="13">
        <v>36.95652173913043</v>
      </c>
      <c r="J13" s="12" t="str">
        <f t="shared" si="5"/>
        <v>0</v>
      </c>
      <c r="K13" s="13">
        <v>100</v>
      </c>
      <c r="L13" s="12" t="str">
        <f t="shared" si="0"/>
        <v>10</v>
      </c>
      <c r="M13" s="13">
        <v>60.61</v>
      </c>
      <c r="N13" s="12" t="str">
        <f t="shared" si="6"/>
        <v>5</v>
      </c>
      <c r="O13" s="13">
        <v>74.099999999999994</v>
      </c>
      <c r="P13" s="12" t="str">
        <f t="shared" si="7"/>
        <v>5</v>
      </c>
      <c r="Q13" s="13">
        <v>0.17</v>
      </c>
      <c r="R13" s="12" t="str">
        <f t="shared" si="1"/>
        <v>5</v>
      </c>
      <c r="S13" s="13">
        <v>25.83</v>
      </c>
      <c r="T13" s="12" t="str">
        <f t="shared" si="8"/>
        <v>5</v>
      </c>
      <c r="U13" s="17">
        <v>83.4</v>
      </c>
      <c r="V13" s="12" t="str">
        <f t="shared" si="9"/>
        <v>10</v>
      </c>
      <c r="W13" s="13">
        <v>37</v>
      </c>
      <c r="X13" s="12" t="str">
        <f t="shared" si="10"/>
        <v>3</v>
      </c>
      <c r="Y13" s="17">
        <v>54</v>
      </c>
      <c r="Z13" s="12" t="str">
        <f t="shared" si="11"/>
        <v>5</v>
      </c>
      <c r="AA13" s="17">
        <v>0</v>
      </c>
      <c r="AB13" s="12" t="str">
        <f t="shared" si="12"/>
        <v>0</v>
      </c>
      <c r="AC13" s="18">
        <f>L13+J13+H13+F13+D13+Z13+AB13</f>
        <v>36</v>
      </c>
      <c r="AD13" s="19">
        <v>7</v>
      </c>
      <c r="AE13" s="18">
        <f>N13+P13+R13+T13+V13+X13</f>
        <v>33</v>
      </c>
      <c r="AF13" s="19">
        <v>4</v>
      </c>
      <c r="AG13" s="18">
        <f>D13+F13+H13+J13+L13+N13+P13+R13+T13+V13+X13+Z13+AB13</f>
        <v>69</v>
      </c>
      <c r="AH13" s="19">
        <v>6</v>
      </c>
    </row>
    <row r="14" spans="1:45" ht="43.5" customHeight="1" x14ac:dyDescent="0.35">
      <c r="A14" s="4">
        <v>9</v>
      </c>
      <c r="B14" s="10" t="s">
        <v>12</v>
      </c>
      <c r="C14" s="35">
        <v>0.36799999999999999</v>
      </c>
      <c r="D14" s="12" t="str">
        <f t="shared" si="2"/>
        <v>10</v>
      </c>
      <c r="E14" s="17">
        <v>0</v>
      </c>
      <c r="F14" s="12">
        <f t="shared" si="3"/>
        <v>0</v>
      </c>
      <c r="G14" s="17">
        <v>100</v>
      </c>
      <c r="H14" s="12" t="str">
        <f t="shared" si="4"/>
        <v>10</v>
      </c>
      <c r="I14" s="13">
        <v>24</v>
      </c>
      <c r="J14" s="12" t="str">
        <f t="shared" si="5"/>
        <v>0</v>
      </c>
      <c r="K14" s="13">
        <v>100</v>
      </c>
      <c r="L14" s="12" t="str">
        <f t="shared" si="0"/>
        <v>10</v>
      </c>
      <c r="M14" s="13">
        <v>50.53</v>
      </c>
      <c r="N14" s="12" t="str">
        <f t="shared" si="6"/>
        <v>0</v>
      </c>
      <c r="O14" s="13">
        <v>62.08</v>
      </c>
      <c r="P14" s="12" t="str">
        <f t="shared" si="7"/>
        <v>5</v>
      </c>
      <c r="Q14" s="13">
        <v>0.19</v>
      </c>
      <c r="R14" s="12" t="str">
        <f t="shared" si="1"/>
        <v>5</v>
      </c>
      <c r="S14" s="13">
        <v>27.55</v>
      </c>
      <c r="T14" s="12" t="str">
        <f t="shared" si="8"/>
        <v>5</v>
      </c>
      <c r="U14" s="17">
        <v>60.4</v>
      </c>
      <c r="V14" s="12" t="str">
        <f t="shared" si="9"/>
        <v>5</v>
      </c>
      <c r="W14" s="13">
        <v>67.7</v>
      </c>
      <c r="X14" s="12" t="str">
        <f t="shared" si="10"/>
        <v>5</v>
      </c>
      <c r="Y14" s="17">
        <v>165</v>
      </c>
      <c r="Z14" s="12" t="str">
        <f t="shared" si="11"/>
        <v>10</v>
      </c>
      <c r="AA14" s="17">
        <v>1</v>
      </c>
      <c r="AB14" s="12" t="str">
        <f t="shared" si="12"/>
        <v>0</v>
      </c>
      <c r="AC14" s="18">
        <f>L14+J14+H14+F14+D14+Z14+AB14</f>
        <v>40</v>
      </c>
      <c r="AD14" s="19">
        <v>5</v>
      </c>
      <c r="AE14" s="18">
        <f>N14+P14+R14+T14+V14+X14</f>
        <v>25</v>
      </c>
      <c r="AF14" s="19">
        <v>7</v>
      </c>
      <c r="AG14" s="18">
        <f>D14+F14+H14+J14+L14+N14+P14+R14+T14+V14+X14+Z14+AB14</f>
        <v>65</v>
      </c>
      <c r="AH14" s="19">
        <v>7</v>
      </c>
    </row>
    <row r="15" spans="1:45" ht="43.5" customHeight="1" x14ac:dyDescent="0.35">
      <c r="A15" s="4">
        <v>10</v>
      </c>
      <c r="B15" s="10" t="s">
        <v>13</v>
      </c>
      <c r="C15" s="34">
        <v>0.72099999999999997</v>
      </c>
      <c r="D15" s="12" t="str">
        <f t="shared" si="2"/>
        <v>10</v>
      </c>
      <c r="E15" s="17">
        <v>0</v>
      </c>
      <c r="F15" s="12">
        <f t="shared" si="3"/>
        <v>0</v>
      </c>
      <c r="G15" s="17">
        <v>100</v>
      </c>
      <c r="H15" s="12" t="str">
        <f t="shared" si="4"/>
        <v>10</v>
      </c>
      <c r="I15" s="13">
        <v>46.875</v>
      </c>
      <c r="J15" s="12" t="str">
        <f t="shared" si="5"/>
        <v>0</v>
      </c>
      <c r="K15" s="13">
        <v>100</v>
      </c>
      <c r="L15" s="12" t="str">
        <f t="shared" si="0"/>
        <v>10</v>
      </c>
      <c r="M15" s="13">
        <v>80.760000000000005</v>
      </c>
      <c r="N15" s="12" t="str">
        <f t="shared" si="6"/>
        <v>5</v>
      </c>
      <c r="O15" s="13">
        <v>48.15</v>
      </c>
      <c r="P15" s="12" t="str">
        <f t="shared" si="7"/>
        <v>0</v>
      </c>
      <c r="Q15" s="13">
        <v>0.15</v>
      </c>
      <c r="R15" s="12" t="str">
        <f t="shared" si="1"/>
        <v>10</v>
      </c>
      <c r="S15" s="13">
        <v>18.66</v>
      </c>
      <c r="T15" s="12" t="str">
        <f t="shared" si="8"/>
        <v>10</v>
      </c>
      <c r="U15" s="17">
        <v>96.5</v>
      </c>
      <c r="V15" s="12" t="str">
        <f t="shared" si="9"/>
        <v>10</v>
      </c>
      <c r="W15" s="13">
        <v>87</v>
      </c>
      <c r="X15" s="12" t="str">
        <f t="shared" si="10"/>
        <v>5</v>
      </c>
      <c r="Y15" s="17">
        <v>202</v>
      </c>
      <c r="Z15" s="12" t="str">
        <f t="shared" si="11"/>
        <v>10</v>
      </c>
      <c r="AA15" s="17">
        <v>3</v>
      </c>
      <c r="AB15" s="12" t="str">
        <f t="shared" si="12"/>
        <v>0</v>
      </c>
      <c r="AC15" s="18">
        <f>L15+J15+H15+F15+D15+Z15+AB15</f>
        <v>40</v>
      </c>
      <c r="AD15" s="19">
        <v>5</v>
      </c>
      <c r="AE15" s="18">
        <f>N15+P15+R15+T15+V15+X15</f>
        <v>40</v>
      </c>
      <c r="AF15" s="19">
        <v>2</v>
      </c>
      <c r="AG15" s="18">
        <f>D15+F15+H15+J15+L15+N15+P15+R15+T15+V15+X15+Z15+AB15</f>
        <v>80</v>
      </c>
      <c r="AH15" s="19">
        <v>1</v>
      </c>
    </row>
    <row r="16" spans="1:45" ht="43.5" customHeight="1" x14ac:dyDescent="0.35">
      <c r="A16" s="4">
        <v>11</v>
      </c>
      <c r="B16" s="10" t="s">
        <v>14</v>
      </c>
      <c r="C16" s="34">
        <v>0.11700000000000001</v>
      </c>
      <c r="D16" s="12" t="str">
        <f t="shared" si="2"/>
        <v>10</v>
      </c>
      <c r="E16" s="17">
        <v>0</v>
      </c>
      <c r="F16" s="12">
        <f t="shared" si="3"/>
        <v>0</v>
      </c>
      <c r="G16" s="17">
        <v>100</v>
      </c>
      <c r="H16" s="12" t="str">
        <f t="shared" si="4"/>
        <v>10</v>
      </c>
      <c r="I16" s="13">
        <v>43.283582089552233</v>
      </c>
      <c r="J16" s="12" t="str">
        <f t="shared" si="5"/>
        <v>0</v>
      </c>
      <c r="K16" s="13">
        <v>98.2</v>
      </c>
      <c r="L16" s="12" t="str">
        <f t="shared" si="0"/>
        <v>5</v>
      </c>
      <c r="M16" s="13">
        <v>66.02</v>
      </c>
      <c r="N16" s="12" t="str">
        <f t="shared" si="6"/>
        <v>5</v>
      </c>
      <c r="O16" s="13">
        <v>35.35</v>
      </c>
      <c r="P16" s="12" t="str">
        <f t="shared" si="7"/>
        <v>0</v>
      </c>
      <c r="Q16" s="13">
        <v>0.21</v>
      </c>
      <c r="R16" s="12" t="str">
        <f t="shared" si="1"/>
        <v>0</v>
      </c>
      <c r="S16" s="13">
        <v>30.39</v>
      </c>
      <c r="T16" s="12" t="str">
        <f t="shared" si="8"/>
        <v>0</v>
      </c>
      <c r="U16" s="17">
        <v>72.099999999999994</v>
      </c>
      <c r="V16" s="12" t="str">
        <f t="shared" si="9"/>
        <v>5</v>
      </c>
      <c r="W16" s="13">
        <v>67</v>
      </c>
      <c r="X16" s="12" t="str">
        <f t="shared" si="10"/>
        <v>5</v>
      </c>
      <c r="Y16" s="17">
        <v>52</v>
      </c>
      <c r="Z16" s="12" t="str">
        <f t="shared" si="11"/>
        <v>5</v>
      </c>
      <c r="AA16" s="17">
        <v>25</v>
      </c>
      <c r="AB16" s="12" t="str">
        <f t="shared" si="12"/>
        <v>5</v>
      </c>
      <c r="AC16" s="18">
        <f>L16+J16+H16+F16+D16+Z16+AB16</f>
        <v>35</v>
      </c>
      <c r="AD16" s="19">
        <v>8</v>
      </c>
      <c r="AE16" s="18">
        <f>N16+P16+R16+T16+V16+X16</f>
        <v>15</v>
      </c>
      <c r="AF16" s="19">
        <v>9</v>
      </c>
      <c r="AG16" s="18">
        <f>D16+F16+H16+J16+L16+N16+P16+R16+T16+V16+X16+Z16+AB16</f>
        <v>50</v>
      </c>
      <c r="AH16" s="19">
        <v>13</v>
      </c>
    </row>
    <row r="17" spans="1:34" ht="43.5" customHeight="1" x14ac:dyDescent="0.35">
      <c r="A17" s="4">
        <v>12</v>
      </c>
      <c r="B17" s="10" t="s">
        <v>15</v>
      </c>
      <c r="C17" s="34">
        <v>6.8000000000000005E-2</v>
      </c>
      <c r="D17" s="12" t="str">
        <f t="shared" si="2"/>
        <v>10</v>
      </c>
      <c r="E17" s="17">
        <v>0</v>
      </c>
      <c r="F17" s="12">
        <f t="shared" si="3"/>
        <v>0</v>
      </c>
      <c r="G17" s="17">
        <v>100</v>
      </c>
      <c r="H17" s="12" t="str">
        <f t="shared" si="4"/>
        <v>10</v>
      </c>
      <c r="I17" s="13">
        <v>5.4794520547945202</v>
      </c>
      <c r="J17" s="12" t="str">
        <f t="shared" si="5"/>
        <v>0</v>
      </c>
      <c r="K17" s="13">
        <v>100</v>
      </c>
      <c r="L17" s="12" t="str">
        <f t="shared" si="0"/>
        <v>10</v>
      </c>
      <c r="M17" s="13">
        <v>82.36</v>
      </c>
      <c r="N17" s="12" t="str">
        <f t="shared" si="6"/>
        <v>5</v>
      </c>
      <c r="O17" s="13">
        <v>75.3</v>
      </c>
      <c r="P17" s="12" t="str">
        <f t="shared" si="7"/>
        <v>5</v>
      </c>
      <c r="Q17" s="13">
        <v>0.13</v>
      </c>
      <c r="R17" s="12" t="str">
        <f t="shared" si="1"/>
        <v>10</v>
      </c>
      <c r="S17" s="13">
        <v>25.44</v>
      </c>
      <c r="T17" s="12" t="str">
        <f t="shared" si="8"/>
        <v>5</v>
      </c>
      <c r="U17" s="17">
        <v>34</v>
      </c>
      <c r="V17" s="12" t="str">
        <f t="shared" si="9"/>
        <v>0</v>
      </c>
      <c r="W17" s="13">
        <v>86</v>
      </c>
      <c r="X17" s="12" t="str">
        <f t="shared" si="10"/>
        <v>5</v>
      </c>
      <c r="Y17" s="17">
        <v>258</v>
      </c>
      <c r="Z17" s="12" t="str">
        <f t="shared" si="11"/>
        <v>10</v>
      </c>
      <c r="AA17" s="17">
        <v>30</v>
      </c>
      <c r="AB17" s="12" t="str">
        <f t="shared" si="12"/>
        <v>5</v>
      </c>
      <c r="AC17" s="18">
        <f>L17+J17+H17+F17+D17+Z17+AB17</f>
        <v>45</v>
      </c>
      <c r="AD17" s="19">
        <v>3</v>
      </c>
      <c r="AE17" s="18">
        <f>N17+P17+R17+T17+V17+X17</f>
        <v>30</v>
      </c>
      <c r="AF17" s="19">
        <v>5</v>
      </c>
      <c r="AG17" s="18">
        <f>D17+F17+H17+J17+L17+N17+P17+R17+T17+V17+X17+Z17+AB17</f>
        <v>75</v>
      </c>
      <c r="AH17" s="19">
        <v>4</v>
      </c>
    </row>
    <row r="18" spans="1:34" ht="43.5" customHeight="1" x14ac:dyDescent="0.35">
      <c r="A18" s="4">
        <v>13</v>
      </c>
      <c r="B18" s="10" t="s">
        <v>16</v>
      </c>
      <c r="C18" s="35">
        <v>0.158</v>
      </c>
      <c r="D18" s="12" t="str">
        <f t="shared" si="2"/>
        <v>10</v>
      </c>
      <c r="E18" s="17">
        <v>0</v>
      </c>
      <c r="F18" s="12">
        <f t="shared" si="3"/>
        <v>0</v>
      </c>
      <c r="G18" s="17">
        <v>100</v>
      </c>
      <c r="H18" s="12" t="str">
        <f t="shared" si="4"/>
        <v>10</v>
      </c>
      <c r="I18" s="13">
        <v>21.875</v>
      </c>
      <c r="J18" s="12" t="str">
        <f t="shared" si="5"/>
        <v>0</v>
      </c>
      <c r="K18" s="13">
        <v>100</v>
      </c>
      <c r="L18" s="12" t="str">
        <f t="shared" si="0"/>
        <v>10</v>
      </c>
      <c r="M18" s="13">
        <v>72.02</v>
      </c>
      <c r="N18" s="12" t="str">
        <f t="shared" si="6"/>
        <v>5</v>
      </c>
      <c r="O18" s="13">
        <v>69.290000000000006</v>
      </c>
      <c r="P18" s="12" t="str">
        <f t="shared" si="7"/>
        <v>5</v>
      </c>
      <c r="Q18" s="13">
        <v>0.13</v>
      </c>
      <c r="R18" s="12" t="str">
        <f t="shared" si="1"/>
        <v>10</v>
      </c>
      <c r="S18" s="13">
        <v>27.69</v>
      </c>
      <c r="T18" s="12" t="str">
        <f t="shared" si="8"/>
        <v>5</v>
      </c>
      <c r="U18" s="17">
        <v>47.7</v>
      </c>
      <c r="V18" s="12" t="str">
        <f t="shared" si="9"/>
        <v>5</v>
      </c>
      <c r="W18" s="13">
        <v>36</v>
      </c>
      <c r="X18" s="12" t="str">
        <f t="shared" si="10"/>
        <v>3</v>
      </c>
      <c r="Y18" s="17">
        <v>28</v>
      </c>
      <c r="Z18" s="12" t="str">
        <f t="shared" si="11"/>
        <v>0</v>
      </c>
      <c r="AA18" s="17">
        <v>0</v>
      </c>
      <c r="AB18" s="12" t="str">
        <f t="shared" si="12"/>
        <v>0</v>
      </c>
      <c r="AC18" s="18">
        <f>L18+J18+H18+F18+D18+Z18+AB18</f>
        <v>30</v>
      </c>
      <c r="AD18" s="19">
        <v>10</v>
      </c>
      <c r="AE18" s="18">
        <f>N18+P18+R18+T18+V18+X18</f>
        <v>33</v>
      </c>
      <c r="AF18" s="19">
        <v>4</v>
      </c>
      <c r="AG18" s="18">
        <f>D18+F18+H18+J18+L18+N18+P18+R18+T18+V18+X18+Z18+AB18</f>
        <v>63</v>
      </c>
      <c r="AH18" s="19">
        <v>8</v>
      </c>
    </row>
    <row r="19" spans="1:34" ht="43.5" customHeight="1" x14ac:dyDescent="0.35">
      <c r="A19" s="4">
        <v>14</v>
      </c>
      <c r="B19" s="10" t="s">
        <v>17</v>
      </c>
      <c r="C19" s="34">
        <v>0.17199999999999999</v>
      </c>
      <c r="D19" s="12" t="str">
        <f t="shared" si="2"/>
        <v>10</v>
      </c>
      <c r="E19" s="17">
        <v>0</v>
      </c>
      <c r="F19" s="12">
        <f t="shared" si="3"/>
        <v>0</v>
      </c>
      <c r="G19" s="17">
        <v>100</v>
      </c>
      <c r="H19" s="12" t="str">
        <f t="shared" si="4"/>
        <v>10</v>
      </c>
      <c r="I19" s="13">
        <v>34.615384615384613</v>
      </c>
      <c r="J19" s="12" t="str">
        <f t="shared" si="5"/>
        <v>0</v>
      </c>
      <c r="K19" s="13">
        <v>100</v>
      </c>
      <c r="L19" s="12" t="str">
        <f t="shared" si="0"/>
        <v>10</v>
      </c>
      <c r="M19" s="13">
        <v>79.010000000000005</v>
      </c>
      <c r="N19" s="12" t="str">
        <f t="shared" si="6"/>
        <v>5</v>
      </c>
      <c r="O19" s="13">
        <v>80</v>
      </c>
      <c r="P19" s="12" t="str">
        <f t="shared" si="7"/>
        <v>5</v>
      </c>
      <c r="Q19" s="13">
        <v>0.14000000000000001</v>
      </c>
      <c r="R19" s="12" t="str">
        <f t="shared" si="1"/>
        <v>10</v>
      </c>
      <c r="S19" s="13">
        <v>23.47</v>
      </c>
      <c r="T19" s="12" t="str">
        <f t="shared" si="8"/>
        <v>10</v>
      </c>
      <c r="U19" s="17">
        <v>19.7</v>
      </c>
      <c r="V19" s="12" t="str">
        <f t="shared" si="9"/>
        <v>0</v>
      </c>
      <c r="W19" s="13">
        <v>85</v>
      </c>
      <c r="X19" s="12" t="str">
        <f t="shared" si="10"/>
        <v>5</v>
      </c>
      <c r="Y19" s="17">
        <v>49</v>
      </c>
      <c r="Z19" s="12" t="str">
        <f t="shared" si="11"/>
        <v>0</v>
      </c>
      <c r="AA19" s="17">
        <v>1</v>
      </c>
      <c r="AB19" s="12" t="str">
        <f t="shared" si="12"/>
        <v>0</v>
      </c>
      <c r="AC19" s="18">
        <f>L19+J19+H19+F19+D19+Z19+AB19</f>
        <v>30</v>
      </c>
      <c r="AD19" s="19">
        <v>10</v>
      </c>
      <c r="AE19" s="18">
        <f>N19+P19+R19+T19+V19+X19</f>
        <v>35</v>
      </c>
      <c r="AF19" s="19">
        <v>3</v>
      </c>
      <c r="AG19" s="18">
        <f>D19+F19+H19+J19+L19+N19+P19+R19+T19+V19+X19+Z19+AB19</f>
        <v>65</v>
      </c>
      <c r="AH19" s="19">
        <v>7</v>
      </c>
    </row>
    <row r="20" spans="1:34" ht="43.5" customHeight="1" x14ac:dyDescent="0.35">
      <c r="A20" s="4">
        <v>15</v>
      </c>
      <c r="B20" s="11" t="s">
        <v>18</v>
      </c>
      <c r="C20" s="34">
        <v>0.78600000000000003</v>
      </c>
      <c r="D20" s="12" t="str">
        <f t="shared" si="2"/>
        <v>10</v>
      </c>
      <c r="E20" s="17">
        <v>5</v>
      </c>
      <c r="F20" s="12">
        <f t="shared" si="3"/>
        <v>5</v>
      </c>
      <c r="G20" s="17">
        <v>100</v>
      </c>
      <c r="H20" s="12" t="str">
        <f t="shared" si="4"/>
        <v>10</v>
      </c>
      <c r="I20" s="13">
        <v>86.206896551724128</v>
      </c>
      <c r="J20" s="12" t="str">
        <f t="shared" si="5"/>
        <v>3</v>
      </c>
      <c r="K20" s="13">
        <v>100</v>
      </c>
      <c r="L20" s="12" t="str">
        <f t="shared" si="0"/>
        <v>10</v>
      </c>
      <c r="M20" s="13">
        <v>93.46</v>
      </c>
      <c r="N20" s="12" t="str">
        <f t="shared" si="6"/>
        <v>10</v>
      </c>
      <c r="O20" s="13">
        <v>28.88</v>
      </c>
      <c r="P20" s="12" t="str">
        <f t="shared" si="7"/>
        <v>0</v>
      </c>
      <c r="Q20" s="13">
        <v>0.16</v>
      </c>
      <c r="R20" s="12" t="str">
        <f t="shared" si="1"/>
        <v>10</v>
      </c>
      <c r="S20" s="13">
        <v>41.84</v>
      </c>
      <c r="T20" s="12" t="str">
        <f t="shared" si="8"/>
        <v>0</v>
      </c>
      <c r="U20" s="17">
        <v>37</v>
      </c>
      <c r="V20" s="12" t="str">
        <f t="shared" si="9"/>
        <v>5</v>
      </c>
      <c r="W20" s="13">
        <v>82</v>
      </c>
      <c r="X20" s="12" t="str">
        <f t="shared" si="10"/>
        <v>5</v>
      </c>
      <c r="Y20" s="17">
        <v>98</v>
      </c>
      <c r="Z20" s="12" t="str">
        <f t="shared" si="11"/>
        <v>5</v>
      </c>
      <c r="AA20" s="17">
        <v>10</v>
      </c>
      <c r="AB20" s="12" t="str">
        <f t="shared" si="12"/>
        <v>3</v>
      </c>
      <c r="AC20" s="18">
        <f>L20+J20+H20+F20+D20+Z20+AB20</f>
        <v>46</v>
      </c>
      <c r="AD20" s="19">
        <v>2</v>
      </c>
      <c r="AE20" s="18">
        <f>N20+P20+R20+T20+V20+X20</f>
        <v>30</v>
      </c>
      <c r="AF20" s="19">
        <v>5</v>
      </c>
      <c r="AG20" s="18">
        <f>D20+F20+H20+J20+L20+N20+P20+R20+T20+V20+X20+Z20+AB20</f>
        <v>76</v>
      </c>
      <c r="AH20" s="19">
        <v>3</v>
      </c>
    </row>
    <row r="21" spans="1:34" ht="43.5" customHeight="1" x14ac:dyDescent="0.35">
      <c r="A21" s="4">
        <v>16</v>
      </c>
      <c r="B21" s="10" t="s">
        <v>19</v>
      </c>
      <c r="C21" s="35">
        <v>0.27200000000000002</v>
      </c>
      <c r="D21" s="12" t="str">
        <f t="shared" si="2"/>
        <v>10</v>
      </c>
      <c r="E21" s="17">
        <v>0</v>
      </c>
      <c r="F21" s="12">
        <f t="shared" si="3"/>
        <v>0</v>
      </c>
      <c r="G21" s="17">
        <v>100</v>
      </c>
      <c r="H21" s="12" t="str">
        <f t="shared" si="4"/>
        <v>10</v>
      </c>
      <c r="I21" s="13">
        <v>83.333333333333343</v>
      </c>
      <c r="J21" s="12" t="str">
        <f t="shared" si="5"/>
        <v>3</v>
      </c>
      <c r="K21" s="13">
        <v>100</v>
      </c>
      <c r="L21" s="12" t="str">
        <f t="shared" si="0"/>
        <v>10</v>
      </c>
      <c r="M21" s="13">
        <v>73.73</v>
      </c>
      <c r="N21" s="12" t="str">
        <f t="shared" si="6"/>
        <v>5</v>
      </c>
      <c r="O21" s="13">
        <v>34.36</v>
      </c>
      <c r="P21" s="12" t="str">
        <f t="shared" si="7"/>
        <v>0</v>
      </c>
      <c r="Q21" s="13">
        <v>0.17</v>
      </c>
      <c r="R21" s="12" t="str">
        <f t="shared" si="1"/>
        <v>5</v>
      </c>
      <c r="S21" s="13">
        <v>29.43</v>
      </c>
      <c r="T21" s="12" t="str">
        <f t="shared" si="8"/>
        <v>5</v>
      </c>
      <c r="U21" s="17">
        <v>24.3</v>
      </c>
      <c r="V21" s="12" t="str">
        <f t="shared" si="9"/>
        <v>0</v>
      </c>
      <c r="W21" s="13">
        <v>18</v>
      </c>
      <c r="X21" s="12" t="str">
        <f t="shared" si="10"/>
        <v>0</v>
      </c>
      <c r="Y21" s="17">
        <v>62</v>
      </c>
      <c r="Z21" s="12" t="str">
        <f t="shared" si="11"/>
        <v>5</v>
      </c>
      <c r="AA21" s="17">
        <v>3</v>
      </c>
      <c r="AB21" s="12" t="str">
        <f t="shared" si="12"/>
        <v>0</v>
      </c>
      <c r="AC21" s="18">
        <f>L21+J21+H21+F21+D21+Z21+AB21</f>
        <v>38</v>
      </c>
      <c r="AD21" s="19">
        <v>6</v>
      </c>
      <c r="AE21" s="18">
        <f>N21+P21+R21+T21+V21+X21</f>
        <v>15</v>
      </c>
      <c r="AF21" s="19">
        <v>9</v>
      </c>
      <c r="AG21" s="18">
        <f>D21+F21+H21+J21+L21+N21+P21+R21+T21+V21+X21+Z21+AB21</f>
        <v>53</v>
      </c>
      <c r="AH21" s="19">
        <v>11</v>
      </c>
    </row>
    <row r="22" spans="1:34" ht="43.5" customHeight="1" x14ac:dyDescent="0.35">
      <c r="A22" s="4">
        <v>17</v>
      </c>
      <c r="B22" s="10" t="s">
        <v>20</v>
      </c>
      <c r="C22" s="34">
        <v>7.9000000000000001E-2</v>
      </c>
      <c r="D22" s="12" t="str">
        <f t="shared" si="2"/>
        <v>10</v>
      </c>
      <c r="E22" s="17">
        <v>0</v>
      </c>
      <c r="F22" s="12">
        <f t="shared" si="3"/>
        <v>0</v>
      </c>
      <c r="G22" s="17">
        <v>100</v>
      </c>
      <c r="H22" s="12" t="str">
        <f t="shared" si="4"/>
        <v>10</v>
      </c>
      <c r="I22" s="13">
        <v>76.744186046511629</v>
      </c>
      <c r="J22" s="12" t="str">
        <f t="shared" si="5"/>
        <v>0</v>
      </c>
      <c r="K22" s="13">
        <v>99.78</v>
      </c>
      <c r="L22" s="12" t="str">
        <f t="shared" si="0"/>
        <v>5</v>
      </c>
      <c r="M22" s="13">
        <v>91.26</v>
      </c>
      <c r="N22" s="12" t="str">
        <f t="shared" si="6"/>
        <v>10</v>
      </c>
      <c r="O22" s="13">
        <v>88.72</v>
      </c>
      <c r="P22" s="12" t="str">
        <f t="shared" si="7"/>
        <v>5</v>
      </c>
      <c r="Q22" s="13">
        <v>0.2</v>
      </c>
      <c r="R22" s="12" t="str">
        <f t="shared" si="1"/>
        <v>5</v>
      </c>
      <c r="S22" s="13">
        <v>23.3</v>
      </c>
      <c r="T22" s="12" t="str">
        <f t="shared" si="8"/>
        <v>10</v>
      </c>
      <c r="U22" s="17">
        <v>100</v>
      </c>
      <c r="V22" s="12" t="str">
        <f t="shared" si="9"/>
        <v>10</v>
      </c>
      <c r="W22" s="13">
        <v>59</v>
      </c>
      <c r="X22" s="12" t="str">
        <f t="shared" si="10"/>
        <v>5</v>
      </c>
      <c r="Y22" s="17">
        <v>154</v>
      </c>
      <c r="Z22" s="12" t="str">
        <f t="shared" si="11"/>
        <v>10</v>
      </c>
      <c r="AA22" s="17">
        <v>6</v>
      </c>
      <c r="AB22" s="12" t="str">
        <f t="shared" si="12"/>
        <v>0</v>
      </c>
      <c r="AC22" s="18">
        <f>L22+J22+H22+F22+D22+Z22+AB22</f>
        <v>35</v>
      </c>
      <c r="AD22" s="19">
        <v>8</v>
      </c>
      <c r="AE22" s="18">
        <f>N22+P22+R22+T22+V22+X22</f>
        <v>45</v>
      </c>
      <c r="AF22" s="19">
        <v>1</v>
      </c>
      <c r="AG22" s="18">
        <f>D22+F22+H22+J22+L22+N22+P22+R22+T22+V22+X22+Z22+AB22</f>
        <v>80</v>
      </c>
      <c r="AH22" s="19">
        <v>1</v>
      </c>
    </row>
    <row r="23" spans="1:34" ht="43.5" customHeight="1" x14ac:dyDescent="0.35">
      <c r="A23" s="4">
        <v>18</v>
      </c>
      <c r="B23" s="11" t="s">
        <v>21</v>
      </c>
      <c r="C23" s="34">
        <v>1.0309999999999999</v>
      </c>
      <c r="D23" s="12" t="str">
        <f t="shared" si="2"/>
        <v>10</v>
      </c>
      <c r="E23" s="17">
        <v>2</v>
      </c>
      <c r="F23" s="12">
        <f t="shared" si="3"/>
        <v>2</v>
      </c>
      <c r="G23" s="17">
        <v>100</v>
      </c>
      <c r="H23" s="12" t="str">
        <f t="shared" si="4"/>
        <v>10</v>
      </c>
      <c r="I23" s="13">
        <v>42.553191489361701</v>
      </c>
      <c r="J23" s="12" t="str">
        <f t="shared" si="5"/>
        <v>0</v>
      </c>
      <c r="K23" s="13">
        <v>100</v>
      </c>
      <c r="L23" s="12" t="str">
        <f t="shared" si="0"/>
        <v>10</v>
      </c>
      <c r="M23" s="13">
        <v>83.88</v>
      </c>
      <c r="N23" s="12" t="str">
        <f t="shared" si="6"/>
        <v>5</v>
      </c>
      <c r="O23" s="13">
        <v>74.91</v>
      </c>
      <c r="P23" s="12" t="str">
        <f t="shared" si="7"/>
        <v>5</v>
      </c>
      <c r="Q23" s="13">
        <v>0.2</v>
      </c>
      <c r="R23" s="12" t="str">
        <f t="shared" si="1"/>
        <v>5</v>
      </c>
      <c r="S23" s="13">
        <v>21.73</v>
      </c>
      <c r="T23" s="12" t="str">
        <f t="shared" si="8"/>
        <v>10</v>
      </c>
      <c r="U23" s="12">
        <v>69</v>
      </c>
      <c r="V23" s="12" t="str">
        <f t="shared" si="9"/>
        <v>5</v>
      </c>
      <c r="W23" s="13">
        <v>66</v>
      </c>
      <c r="X23" s="12" t="str">
        <f t="shared" si="10"/>
        <v>5</v>
      </c>
      <c r="Y23" s="17">
        <v>153</v>
      </c>
      <c r="Z23" s="12" t="str">
        <f t="shared" si="11"/>
        <v>10</v>
      </c>
      <c r="AA23" s="17">
        <v>7</v>
      </c>
      <c r="AB23" s="12" t="str">
        <f t="shared" si="12"/>
        <v>0</v>
      </c>
      <c r="AC23" s="18">
        <f>L23+J23+H23+F23+D23+Z23+AB23</f>
        <v>42</v>
      </c>
      <c r="AD23" s="19">
        <v>4</v>
      </c>
      <c r="AE23" s="18">
        <f>N23+P23+R23+T23+V23+X23</f>
        <v>35</v>
      </c>
      <c r="AF23" s="19">
        <v>3</v>
      </c>
      <c r="AG23" s="18">
        <f>D23+F23+H23+J23+L23+N23+P23+R23+T23+V23+X23+Z23+AB23</f>
        <v>77</v>
      </c>
      <c r="AH23" s="19">
        <v>2</v>
      </c>
    </row>
    <row r="42" spans="17:28" x14ac:dyDescent="0.25">
      <c r="Q42" s="14"/>
      <c r="R42" s="15"/>
      <c r="S42" s="14"/>
      <c r="T42" s="15"/>
      <c r="U42" s="15"/>
      <c r="V42" s="15"/>
      <c r="W42" s="15"/>
      <c r="X42" s="15"/>
      <c r="Y42" s="14"/>
      <c r="Z42" s="15"/>
      <c r="AA42" s="14"/>
      <c r="AB42" s="15"/>
    </row>
    <row r="43" spans="17:28" x14ac:dyDescent="0.25">
      <c r="Q43" s="14"/>
      <c r="R43" s="15"/>
      <c r="S43" s="14"/>
      <c r="T43" s="15"/>
      <c r="U43" s="15"/>
      <c r="V43" s="15"/>
      <c r="W43" s="15"/>
      <c r="X43" s="15"/>
      <c r="Y43" s="14"/>
      <c r="Z43" s="15"/>
      <c r="AA43" s="14"/>
      <c r="AB43" s="15"/>
    </row>
    <row r="44" spans="17:28" x14ac:dyDescent="0.25">
      <c r="Q44" s="14"/>
      <c r="R44" s="15"/>
      <c r="S44" s="14"/>
      <c r="T44" s="15"/>
      <c r="U44" s="15"/>
      <c r="V44" s="15"/>
      <c r="W44" s="15"/>
      <c r="X44" s="15"/>
      <c r="Y44" s="14"/>
      <c r="Z44" s="15"/>
      <c r="AA44" s="14"/>
      <c r="AB44" s="15"/>
    </row>
    <row r="45" spans="17:28" x14ac:dyDescent="0.25">
      <c r="Q45" s="14"/>
      <c r="R45" s="15"/>
      <c r="S45" s="14"/>
      <c r="T45" s="15"/>
      <c r="U45" s="15"/>
      <c r="V45" s="15"/>
      <c r="W45" s="15"/>
      <c r="X45" s="15"/>
      <c r="Y45" s="14"/>
      <c r="Z45" s="15"/>
      <c r="AA45" s="14"/>
      <c r="AB45" s="15"/>
    </row>
    <row r="46" spans="17:28" x14ac:dyDescent="0.25">
      <c r="Q46" s="14"/>
      <c r="R46" s="15"/>
      <c r="S46" s="14"/>
      <c r="T46" s="15"/>
      <c r="U46" s="15"/>
      <c r="V46" s="15"/>
      <c r="W46" s="15"/>
      <c r="X46" s="15"/>
      <c r="Y46" s="14"/>
      <c r="Z46" s="15"/>
      <c r="AA46" s="14"/>
      <c r="AB46" s="15"/>
    </row>
    <row r="47" spans="17:28" x14ac:dyDescent="0.25">
      <c r="Q47" s="14"/>
      <c r="R47" s="15"/>
      <c r="S47" s="14"/>
      <c r="T47" s="15"/>
      <c r="U47" s="15"/>
      <c r="V47" s="15"/>
      <c r="W47" s="15"/>
      <c r="X47" s="15"/>
      <c r="Y47" s="14"/>
      <c r="Z47" s="15"/>
      <c r="AA47" s="14"/>
      <c r="AB47" s="15"/>
    </row>
    <row r="48" spans="17:28" ht="15.75" x14ac:dyDescent="0.25">
      <c r="Q48" s="14"/>
      <c r="R48" s="15"/>
      <c r="S48" s="14"/>
      <c r="T48" s="15"/>
      <c r="U48" s="16"/>
      <c r="V48" s="16"/>
      <c r="W48" s="15"/>
      <c r="X48" s="15"/>
      <c r="Y48" s="14"/>
      <c r="Z48" s="15"/>
      <c r="AA48" s="14"/>
      <c r="AB48" s="15"/>
    </row>
    <row r="49" spans="17:28" ht="15.75" x14ac:dyDescent="0.25">
      <c r="Q49" s="14"/>
      <c r="R49" s="15"/>
      <c r="S49" s="14"/>
      <c r="T49" s="15"/>
      <c r="U49" s="16"/>
      <c r="V49" s="16"/>
      <c r="W49" s="15"/>
      <c r="X49" s="15"/>
      <c r="Y49" s="14"/>
      <c r="Z49" s="15"/>
      <c r="AA49" s="14"/>
      <c r="AB49" s="15"/>
    </row>
    <row r="50" spans="17:28" ht="15.75" x14ac:dyDescent="0.25">
      <c r="Q50" s="14"/>
      <c r="R50" s="15"/>
      <c r="S50" s="14"/>
      <c r="T50" s="15"/>
      <c r="U50" s="16"/>
      <c r="V50" s="16"/>
      <c r="W50" s="15"/>
      <c r="X50" s="15"/>
      <c r="Y50" s="14"/>
      <c r="Z50" s="15"/>
      <c r="AA50" s="14"/>
      <c r="AB50" s="15"/>
    </row>
    <row r="51" spans="17:28" ht="15.75" x14ac:dyDescent="0.25">
      <c r="Q51" s="14"/>
      <c r="R51" s="15"/>
      <c r="S51" s="14"/>
      <c r="T51" s="15"/>
      <c r="U51" s="16"/>
      <c r="V51" s="16"/>
      <c r="W51" s="15"/>
      <c r="X51" s="15"/>
      <c r="Y51" s="14"/>
      <c r="Z51" s="15"/>
      <c r="AA51" s="14"/>
      <c r="AB51" s="15"/>
    </row>
    <row r="52" spans="17:28" ht="15.75" x14ac:dyDescent="0.25">
      <c r="Q52" s="14"/>
      <c r="R52" s="15"/>
      <c r="S52" s="14"/>
      <c r="T52" s="15"/>
      <c r="U52" s="16"/>
      <c r="V52" s="16"/>
      <c r="W52" s="15"/>
      <c r="X52" s="15"/>
      <c r="Y52" s="14"/>
      <c r="Z52" s="15"/>
      <c r="AA52" s="14"/>
      <c r="AB52" s="15"/>
    </row>
    <row r="53" spans="17:28" ht="15.75" x14ac:dyDescent="0.25">
      <c r="Q53" s="14"/>
      <c r="R53" s="15"/>
      <c r="S53" s="14"/>
      <c r="T53" s="15"/>
      <c r="U53" s="16"/>
      <c r="V53" s="16"/>
      <c r="W53" s="15"/>
      <c r="X53" s="15"/>
      <c r="Y53" s="14"/>
      <c r="Z53" s="15"/>
      <c r="AA53" s="14"/>
      <c r="AB53" s="15"/>
    </row>
    <row r="54" spans="17:28" ht="15.75" x14ac:dyDescent="0.25">
      <c r="Q54" s="14"/>
      <c r="R54" s="15"/>
      <c r="S54" s="14"/>
      <c r="T54" s="15"/>
      <c r="U54" s="16"/>
      <c r="V54" s="16"/>
      <c r="W54" s="15"/>
      <c r="X54" s="15"/>
      <c r="Y54" s="14"/>
      <c r="Z54" s="15"/>
      <c r="AA54" s="14"/>
      <c r="AB54" s="15"/>
    </row>
    <row r="55" spans="17:28" ht="15.75" x14ac:dyDescent="0.25">
      <c r="Q55" s="14"/>
      <c r="R55" s="15"/>
      <c r="S55" s="14"/>
      <c r="T55" s="15"/>
      <c r="U55" s="16"/>
      <c r="V55" s="16"/>
      <c r="W55" s="15"/>
      <c r="X55" s="15"/>
      <c r="Y55" s="14"/>
      <c r="Z55" s="15"/>
      <c r="AA55" s="14"/>
      <c r="AB55" s="15"/>
    </row>
    <row r="56" spans="17:28" ht="15.75" x14ac:dyDescent="0.25">
      <c r="Q56" s="14"/>
      <c r="R56" s="15"/>
      <c r="S56" s="14"/>
      <c r="T56" s="15"/>
      <c r="U56" s="16"/>
      <c r="V56" s="16"/>
      <c r="W56" s="15"/>
      <c r="X56" s="15"/>
      <c r="Y56" s="14"/>
      <c r="Z56" s="15"/>
      <c r="AA56" s="14"/>
      <c r="AB56" s="15"/>
    </row>
    <row r="57" spans="17:28" ht="15.75" x14ac:dyDescent="0.25">
      <c r="Q57" s="14"/>
      <c r="R57" s="15"/>
      <c r="S57" s="14"/>
      <c r="T57" s="15"/>
      <c r="U57" s="16"/>
      <c r="V57" s="16"/>
      <c r="W57" s="15"/>
      <c r="X57" s="15"/>
      <c r="Y57" s="14"/>
      <c r="Z57" s="15"/>
      <c r="AA57" s="14"/>
      <c r="AB57" s="15"/>
    </row>
    <row r="58" spans="17:28" ht="15.75" x14ac:dyDescent="0.25">
      <c r="Q58" s="14"/>
      <c r="R58" s="15"/>
      <c r="S58" s="14"/>
      <c r="T58" s="15"/>
      <c r="U58" s="16"/>
      <c r="V58" s="16"/>
      <c r="W58" s="15"/>
      <c r="X58" s="15"/>
      <c r="Y58" s="14"/>
      <c r="Z58" s="15"/>
      <c r="AA58" s="14"/>
      <c r="AB58" s="15"/>
    </row>
    <row r="59" spans="17:28" ht="15.75" x14ac:dyDescent="0.25">
      <c r="Q59" s="14"/>
      <c r="R59" s="15"/>
      <c r="S59" s="14"/>
      <c r="T59" s="15"/>
      <c r="U59" s="16"/>
      <c r="V59" s="16"/>
      <c r="W59" s="15"/>
      <c r="X59" s="15"/>
      <c r="Y59" s="14"/>
      <c r="Z59" s="15"/>
      <c r="AA59" s="14"/>
      <c r="AB59" s="15"/>
    </row>
    <row r="60" spans="17:28" ht="15.75" x14ac:dyDescent="0.25">
      <c r="Q60" s="14"/>
      <c r="R60" s="15"/>
      <c r="S60" s="14"/>
      <c r="T60" s="15"/>
      <c r="U60" s="16"/>
      <c r="V60" s="16"/>
      <c r="W60" s="15"/>
      <c r="X60" s="15"/>
      <c r="Y60" s="14"/>
      <c r="Z60" s="15"/>
      <c r="AA60" s="14"/>
      <c r="AB60" s="15"/>
    </row>
    <row r="61" spans="17:28" ht="15.75" x14ac:dyDescent="0.25">
      <c r="Q61" s="14"/>
      <c r="R61" s="15"/>
      <c r="S61" s="14"/>
      <c r="T61" s="15"/>
      <c r="U61" s="16"/>
      <c r="V61" s="16"/>
      <c r="W61" s="15"/>
      <c r="X61" s="15"/>
      <c r="Y61" s="14"/>
      <c r="Z61" s="15"/>
      <c r="AA61" s="14"/>
      <c r="AB61" s="15"/>
    </row>
    <row r="62" spans="17:28" ht="15.75" x14ac:dyDescent="0.25">
      <c r="Q62" s="14"/>
      <c r="R62" s="15"/>
      <c r="S62" s="14"/>
      <c r="T62" s="15"/>
      <c r="U62" s="16"/>
      <c r="V62" s="16"/>
      <c r="W62" s="15"/>
      <c r="X62" s="15"/>
      <c r="Y62" s="14"/>
      <c r="Z62" s="15"/>
      <c r="AA62" s="14"/>
      <c r="AB62" s="15"/>
    </row>
    <row r="63" spans="17:28" ht="15.75" x14ac:dyDescent="0.25">
      <c r="Q63" s="14"/>
      <c r="R63" s="15"/>
      <c r="S63" s="14"/>
      <c r="T63" s="15"/>
      <c r="U63" s="16"/>
      <c r="V63" s="16"/>
      <c r="W63" s="15"/>
      <c r="X63" s="15"/>
      <c r="Y63" s="14"/>
      <c r="Z63" s="15"/>
      <c r="AA63" s="14"/>
      <c r="AB63" s="15"/>
    </row>
    <row r="64" spans="17:28" ht="15.75" x14ac:dyDescent="0.25">
      <c r="Q64" s="14"/>
      <c r="R64" s="15"/>
      <c r="S64" s="14"/>
      <c r="T64" s="15"/>
      <c r="U64" s="16"/>
      <c r="V64" s="16"/>
      <c r="W64" s="15"/>
      <c r="X64" s="15"/>
      <c r="Y64" s="14"/>
      <c r="Z64" s="15"/>
      <c r="AA64" s="14"/>
      <c r="AB64" s="15"/>
    </row>
    <row r="65" spans="17:28" ht="15.75" x14ac:dyDescent="0.25">
      <c r="Q65" s="14"/>
      <c r="R65" s="15"/>
      <c r="S65" s="14"/>
      <c r="T65" s="15"/>
      <c r="U65" s="16"/>
      <c r="V65" s="16"/>
      <c r="W65" s="15"/>
      <c r="X65" s="15"/>
      <c r="Y65" s="14"/>
      <c r="Z65" s="15"/>
      <c r="AA65" s="14"/>
      <c r="AB65" s="15"/>
    </row>
    <row r="66" spans="17:28" ht="15.75" x14ac:dyDescent="0.25">
      <c r="Q66" s="14"/>
      <c r="R66" s="15"/>
      <c r="S66" s="14"/>
      <c r="T66" s="15"/>
      <c r="U66" s="16"/>
      <c r="V66" s="16"/>
      <c r="W66" s="15"/>
      <c r="X66" s="15"/>
      <c r="Y66" s="14"/>
      <c r="Z66" s="15"/>
      <c r="AA66" s="14"/>
      <c r="AB66" s="15"/>
    </row>
    <row r="67" spans="17:28" ht="15.75" x14ac:dyDescent="0.25">
      <c r="Q67" s="14"/>
      <c r="R67" s="15"/>
      <c r="S67" s="14"/>
      <c r="T67" s="15"/>
      <c r="U67" s="16"/>
      <c r="V67" s="16"/>
      <c r="W67" s="15"/>
      <c r="X67" s="15"/>
      <c r="Y67" s="14"/>
      <c r="Z67" s="15"/>
      <c r="AA67" s="14"/>
      <c r="AB67" s="15"/>
    </row>
    <row r="68" spans="17:28" ht="15.75" x14ac:dyDescent="0.25">
      <c r="Q68" s="14"/>
      <c r="R68" s="15"/>
      <c r="S68" s="14"/>
      <c r="T68" s="15"/>
      <c r="U68" s="16"/>
      <c r="V68" s="16"/>
      <c r="W68" s="15"/>
      <c r="X68" s="15"/>
      <c r="Y68" s="14"/>
      <c r="Z68" s="15"/>
      <c r="AA68" s="14"/>
      <c r="AB68" s="15"/>
    </row>
    <row r="69" spans="17:28" ht="15.75" x14ac:dyDescent="0.25">
      <c r="Q69" s="14"/>
      <c r="R69" s="15"/>
      <c r="S69" s="14"/>
      <c r="T69" s="15"/>
      <c r="U69" s="16"/>
      <c r="V69" s="16"/>
      <c r="W69" s="15"/>
      <c r="X69" s="15"/>
      <c r="Y69" s="14"/>
      <c r="Z69" s="15"/>
      <c r="AA69" s="14"/>
      <c r="AB69" s="15"/>
    </row>
    <row r="70" spans="17:28" ht="15.75" x14ac:dyDescent="0.25">
      <c r="Q70" s="14"/>
      <c r="R70" s="15"/>
      <c r="S70" s="14"/>
      <c r="T70" s="15"/>
      <c r="U70" s="16"/>
      <c r="V70" s="16"/>
      <c r="W70" s="15"/>
      <c r="X70" s="15"/>
      <c r="Y70" s="14"/>
      <c r="Z70" s="15"/>
      <c r="AA70" s="14"/>
      <c r="AB70" s="15"/>
    </row>
    <row r="71" spans="17:28" ht="15.75" x14ac:dyDescent="0.25">
      <c r="Q71" s="14"/>
      <c r="R71" s="15"/>
      <c r="S71" s="14"/>
      <c r="T71" s="15"/>
      <c r="U71" s="16"/>
      <c r="V71" s="16"/>
      <c r="W71" s="15"/>
      <c r="X71" s="15"/>
      <c r="Y71" s="14"/>
      <c r="Z71" s="15"/>
      <c r="AA71" s="14"/>
      <c r="AB71" s="15"/>
    </row>
    <row r="72" spans="17:28" ht="15.75" x14ac:dyDescent="0.25">
      <c r="Q72" s="14"/>
      <c r="R72" s="15"/>
      <c r="S72" s="14"/>
      <c r="T72" s="15"/>
      <c r="U72" s="16"/>
      <c r="V72" s="16"/>
      <c r="W72" s="15"/>
      <c r="X72" s="15"/>
      <c r="Y72" s="14"/>
      <c r="Z72" s="15"/>
      <c r="AA72" s="14"/>
      <c r="AB72" s="15"/>
    </row>
    <row r="73" spans="17:28" ht="15.75" x14ac:dyDescent="0.25">
      <c r="Q73" s="14"/>
      <c r="R73" s="15"/>
      <c r="S73" s="14"/>
      <c r="T73" s="15"/>
      <c r="U73" s="16"/>
      <c r="V73" s="16"/>
      <c r="W73" s="15"/>
      <c r="X73" s="15"/>
      <c r="Y73" s="14"/>
      <c r="Z73" s="15"/>
      <c r="AA73" s="14"/>
      <c r="AB73" s="15"/>
    </row>
    <row r="74" spans="17:28" ht="15.75" x14ac:dyDescent="0.25">
      <c r="Q74" s="14"/>
      <c r="R74" s="15"/>
      <c r="S74" s="14"/>
      <c r="T74" s="15"/>
      <c r="U74" s="16"/>
      <c r="V74" s="16"/>
      <c r="W74" s="15"/>
      <c r="X74" s="15"/>
      <c r="Y74" s="14"/>
      <c r="Z74" s="15"/>
      <c r="AA74" s="14"/>
      <c r="AB74" s="15"/>
    </row>
    <row r="75" spans="17:28" ht="15.75" x14ac:dyDescent="0.25">
      <c r="Q75" s="14"/>
      <c r="R75" s="15"/>
      <c r="S75" s="14"/>
      <c r="T75" s="15"/>
      <c r="U75" s="16"/>
      <c r="V75" s="16"/>
      <c r="W75" s="15"/>
      <c r="X75" s="15"/>
      <c r="Y75" s="14"/>
      <c r="Z75" s="15"/>
      <c r="AA75" s="14"/>
      <c r="AB75" s="15"/>
    </row>
    <row r="76" spans="17:28" ht="15.75" x14ac:dyDescent="0.25">
      <c r="Q76" s="14"/>
      <c r="R76" s="15"/>
      <c r="S76" s="14"/>
      <c r="T76" s="15"/>
      <c r="U76" s="16"/>
      <c r="V76" s="16"/>
      <c r="W76" s="15"/>
      <c r="X76" s="15"/>
      <c r="Y76" s="14"/>
      <c r="Z76" s="15"/>
      <c r="AA76" s="14"/>
      <c r="AB76" s="15"/>
    </row>
    <row r="77" spans="17:28" ht="15.75" x14ac:dyDescent="0.25">
      <c r="Q77" s="14"/>
      <c r="R77" s="15"/>
      <c r="S77" s="14"/>
      <c r="T77" s="15"/>
      <c r="U77" s="16"/>
      <c r="V77" s="16"/>
      <c r="W77" s="15"/>
      <c r="X77" s="15"/>
      <c r="Y77" s="14"/>
      <c r="Z77" s="15"/>
      <c r="AA77" s="14"/>
      <c r="AB77" s="15"/>
    </row>
    <row r="78" spans="17:28" ht="15.75" x14ac:dyDescent="0.25">
      <c r="Q78" s="14"/>
      <c r="R78" s="15"/>
      <c r="S78" s="14"/>
      <c r="T78" s="15"/>
      <c r="U78" s="16"/>
      <c r="V78" s="16"/>
      <c r="W78" s="15"/>
      <c r="X78" s="15"/>
      <c r="Y78" s="14"/>
      <c r="Z78" s="15"/>
      <c r="AA78" s="14"/>
      <c r="AB78" s="15"/>
    </row>
    <row r="79" spans="17:28" ht="15.75" x14ac:dyDescent="0.25">
      <c r="Q79" s="14"/>
      <c r="R79" s="15"/>
      <c r="S79" s="14"/>
      <c r="T79" s="15"/>
      <c r="U79" s="16"/>
      <c r="V79" s="16"/>
      <c r="W79" s="15"/>
      <c r="X79" s="15"/>
      <c r="Y79" s="14"/>
      <c r="Z79" s="15"/>
      <c r="AA79" s="14"/>
      <c r="AB79" s="15"/>
    </row>
    <row r="80" spans="17:28" ht="15.75" x14ac:dyDescent="0.25">
      <c r="Q80" s="14"/>
      <c r="R80" s="15"/>
      <c r="S80" s="14"/>
      <c r="T80" s="15"/>
      <c r="U80" s="16"/>
      <c r="V80" s="16"/>
      <c r="W80" s="15"/>
      <c r="X80" s="15"/>
      <c r="Y80" s="14"/>
      <c r="Z80" s="15"/>
      <c r="AA80" s="14"/>
      <c r="AB80" s="15"/>
    </row>
    <row r="81" spans="17:28" ht="15.75" x14ac:dyDescent="0.25">
      <c r="Q81" s="14"/>
      <c r="R81" s="15"/>
      <c r="S81" s="14"/>
      <c r="T81" s="15"/>
      <c r="U81" s="16"/>
      <c r="V81" s="16"/>
      <c r="W81" s="15"/>
      <c r="X81" s="15"/>
      <c r="Y81" s="14"/>
      <c r="Z81" s="15"/>
      <c r="AA81" s="14"/>
      <c r="AB81" s="15"/>
    </row>
    <row r="82" spans="17:28" ht="15.75" x14ac:dyDescent="0.25">
      <c r="Q82" s="14"/>
      <c r="R82" s="15"/>
      <c r="S82" s="14"/>
      <c r="T82" s="15"/>
      <c r="U82" s="16"/>
      <c r="V82" s="16"/>
      <c r="W82" s="15"/>
      <c r="X82" s="15"/>
      <c r="Y82" s="14"/>
      <c r="Z82" s="15"/>
      <c r="AA82" s="14"/>
      <c r="AB82" s="15"/>
    </row>
    <row r="83" spans="17:28" ht="15.75" x14ac:dyDescent="0.25">
      <c r="Q83" s="14"/>
      <c r="R83" s="15"/>
      <c r="S83" s="14"/>
      <c r="T83" s="15"/>
      <c r="U83" s="16"/>
      <c r="V83" s="16"/>
      <c r="W83" s="15"/>
      <c r="X83" s="15"/>
      <c r="Y83" s="14"/>
      <c r="Z83" s="15"/>
      <c r="AA83" s="14"/>
      <c r="AB83" s="15"/>
    </row>
    <row r="84" spans="17:28" ht="15.75" x14ac:dyDescent="0.25">
      <c r="Q84" s="14"/>
      <c r="R84" s="15"/>
      <c r="S84" s="14"/>
      <c r="T84" s="15"/>
      <c r="U84" s="16"/>
      <c r="V84" s="16"/>
      <c r="W84" s="15"/>
      <c r="X84" s="15"/>
      <c r="Y84" s="14"/>
      <c r="Z84" s="15"/>
      <c r="AA84" s="14"/>
      <c r="AB84" s="15"/>
    </row>
    <row r="85" spans="17:28" ht="15.75" x14ac:dyDescent="0.25">
      <c r="Q85" s="14"/>
      <c r="R85" s="15"/>
      <c r="S85" s="14"/>
      <c r="T85" s="15"/>
      <c r="U85" s="16"/>
      <c r="V85" s="16"/>
      <c r="W85" s="15"/>
      <c r="X85" s="15"/>
      <c r="Y85" s="14"/>
      <c r="Z85" s="15"/>
      <c r="AA85" s="14"/>
      <c r="AB85" s="15"/>
    </row>
    <row r="86" spans="17:28" ht="15.75" x14ac:dyDescent="0.25">
      <c r="Q86" s="14"/>
      <c r="R86" s="15"/>
      <c r="S86" s="14"/>
      <c r="T86" s="15"/>
      <c r="U86" s="16"/>
      <c r="V86" s="16"/>
      <c r="W86" s="15"/>
      <c r="X86" s="15"/>
      <c r="Y86" s="14"/>
      <c r="Z86" s="15"/>
      <c r="AA86" s="14"/>
      <c r="AB86" s="15"/>
    </row>
    <row r="87" spans="17:28" ht="15.75" x14ac:dyDescent="0.25">
      <c r="Q87" s="14"/>
      <c r="R87" s="15"/>
      <c r="S87" s="14"/>
      <c r="T87" s="15"/>
      <c r="U87" s="16"/>
      <c r="V87" s="16"/>
      <c r="W87" s="15"/>
      <c r="X87" s="15"/>
      <c r="Y87" s="14"/>
      <c r="Z87" s="15"/>
      <c r="AA87" s="14"/>
      <c r="AB87" s="15"/>
    </row>
    <row r="88" spans="17:28" ht="15.75" x14ac:dyDescent="0.25">
      <c r="Q88" s="14"/>
      <c r="R88" s="15"/>
      <c r="S88" s="14"/>
      <c r="T88" s="15"/>
      <c r="U88" s="16"/>
      <c r="V88" s="16"/>
      <c r="W88" s="15"/>
      <c r="X88" s="15"/>
      <c r="Y88" s="14"/>
      <c r="Z88" s="15"/>
      <c r="AA88" s="14"/>
      <c r="AB88" s="15"/>
    </row>
    <row r="89" spans="17:28" ht="15.75" x14ac:dyDescent="0.25">
      <c r="Q89" s="14"/>
      <c r="R89" s="15"/>
      <c r="S89" s="14"/>
      <c r="T89" s="15"/>
      <c r="U89" s="16"/>
      <c r="V89" s="16"/>
      <c r="W89" s="15"/>
      <c r="X89" s="15"/>
      <c r="Y89" s="14"/>
      <c r="Z89" s="15"/>
      <c r="AA89" s="14"/>
      <c r="AB89" s="15"/>
    </row>
    <row r="90" spans="17:28" ht="15.75" x14ac:dyDescent="0.25">
      <c r="Q90" s="14"/>
      <c r="R90" s="15"/>
      <c r="S90" s="14"/>
      <c r="T90" s="15"/>
      <c r="U90" s="16"/>
      <c r="V90" s="16"/>
      <c r="W90" s="15"/>
      <c r="X90" s="15"/>
      <c r="Y90" s="14"/>
      <c r="Z90" s="15"/>
      <c r="AA90" s="14"/>
      <c r="AB90" s="15"/>
    </row>
    <row r="91" spans="17:28" ht="15.75" x14ac:dyDescent="0.25">
      <c r="Q91" s="14"/>
      <c r="R91" s="15"/>
      <c r="S91" s="14"/>
      <c r="T91" s="15"/>
      <c r="U91" s="16"/>
      <c r="V91" s="16"/>
      <c r="W91" s="15"/>
      <c r="X91" s="15"/>
      <c r="Y91" s="14"/>
      <c r="Z91" s="15"/>
      <c r="AA91" s="14"/>
      <c r="AB91" s="15"/>
    </row>
    <row r="92" spans="17:28" ht="15.75" x14ac:dyDescent="0.25">
      <c r="Q92" s="14"/>
      <c r="R92" s="15"/>
      <c r="S92" s="14"/>
      <c r="T92" s="15"/>
      <c r="U92" s="16"/>
      <c r="V92" s="16"/>
      <c r="W92" s="15"/>
      <c r="X92" s="15"/>
      <c r="Y92" s="14"/>
      <c r="Z92" s="15"/>
      <c r="AA92" s="14"/>
      <c r="AB92" s="15"/>
    </row>
    <row r="93" spans="17:28" ht="15.75" x14ac:dyDescent="0.25">
      <c r="Q93" s="14"/>
      <c r="R93" s="15"/>
      <c r="S93" s="14"/>
      <c r="T93" s="15"/>
      <c r="U93" s="16"/>
      <c r="V93" s="16"/>
      <c r="W93" s="15"/>
      <c r="X93" s="15"/>
      <c r="Y93" s="14"/>
      <c r="Z93" s="15"/>
      <c r="AA93" s="14"/>
      <c r="AB93" s="15"/>
    </row>
    <row r="94" spans="17:28" ht="15.75" x14ac:dyDescent="0.25">
      <c r="Q94" s="14"/>
      <c r="R94" s="15"/>
      <c r="S94" s="14"/>
      <c r="T94" s="15"/>
      <c r="U94" s="16"/>
      <c r="V94" s="16"/>
      <c r="W94" s="15"/>
      <c r="X94" s="15"/>
      <c r="Y94" s="14"/>
      <c r="Z94" s="15"/>
      <c r="AA94" s="14"/>
      <c r="AB94" s="15"/>
    </row>
    <row r="95" spans="17:28" ht="15.75" x14ac:dyDescent="0.25">
      <c r="Q95" s="14"/>
      <c r="R95" s="15"/>
      <c r="S95" s="14"/>
      <c r="T95" s="15"/>
      <c r="U95" s="16"/>
      <c r="V95" s="16"/>
      <c r="W95" s="15"/>
      <c r="X95" s="15"/>
      <c r="Y95" s="14"/>
      <c r="Z95" s="15"/>
      <c r="AA95" s="14"/>
      <c r="AB95" s="15"/>
    </row>
    <row r="96" spans="17:28" ht="15.75" x14ac:dyDescent="0.25">
      <c r="Q96" s="14"/>
      <c r="R96" s="15"/>
      <c r="S96" s="14"/>
      <c r="T96" s="15"/>
      <c r="U96" s="16"/>
      <c r="V96" s="16"/>
      <c r="W96" s="15"/>
      <c r="X96" s="15"/>
      <c r="Y96" s="14"/>
      <c r="Z96" s="15"/>
      <c r="AA96" s="14"/>
      <c r="AB96" s="15"/>
    </row>
    <row r="97" spans="17:28" x14ac:dyDescent="0.25">
      <c r="Q97" s="14"/>
      <c r="R97" s="15"/>
      <c r="S97" s="14"/>
      <c r="T97" s="15"/>
      <c r="U97" s="15"/>
      <c r="V97" s="15"/>
      <c r="W97" s="15"/>
      <c r="X97" s="15"/>
      <c r="Y97" s="14"/>
      <c r="Z97" s="15"/>
      <c r="AA97" s="14"/>
      <c r="AB97" s="15"/>
    </row>
    <row r="98" spans="17:28" x14ac:dyDescent="0.25">
      <c r="Q98" s="14"/>
      <c r="R98" s="15"/>
      <c r="S98" s="14"/>
      <c r="T98" s="15"/>
      <c r="U98" s="15"/>
      <c r="V98" s="15"/>
      <c r="W98" s="15"/>
      <c r="X98" s="15"/>
      <c r="Y98" s="14"/>
      <c r="Z98" s="15"/>
      <c r="AA98" s="14"/>
      <c r="AB98" s="15"/>
    </row>
    <row r="99" spans="17:28" x14ac:dyDescent="0.25">
      <c r="Q99" s="14"/>
      <c r="R99" s="15"/>
      <c r="S99" s="14"/>
      <c r="T99" s="15"/>
      <c r="U99" s="15"/>
      <c r="V99" s="15"/>
      <c r="W99" s="15"/>
      <c r="X99" s="15"/>
      <c r="Y99" s="14"/>
      <c r="Z99" s="15"/>
      <c r="AA99" s="14"/>
      <c r="AB99" s="15"/>
    </row>
    <row r="100" spans="17:28" x14ac:dyDescent="0.25">
      <c r="Q100" s="14"/>
      <c r="R100" s="15"/>
      <c r="S100" s="14"/>
      <c r="T100" s="15"/>
      <c r="U100" s="15"/>
      <c r="V100" s="15"/>
      <c r="W100" s="15"/>
      <c r="X100" s="15"/>
      <c r="Y100" s="14"/>
      <c r="Z100" s="15"/>
      <c r="AA100" s="14"/>
      <c r="AB100" s="15"/>
    </row>
    <row r="101" spans="17:28" x14ac:dyDescent="0.25">
      <c r="Q101" s="14"/>
      <c r="R101" s="15"/>
      <c r="S101" s="14"/>
      <c r="T101" s="15"/>
      <c r="U101" s="15"/>
      <c r="V101" s="15"/>
      <c r="W101" s="15"/>
      <c r="X101" s="15"/>
      <c r="Y101" s="14"/>
      <c r="Z101" s="15"/>
      <c r="AA101" s="14"/>
      <c r="AB101" s="15"/>
    </row>
    <row r="102" spans="17:28" x14ac:dyDescent="0.25">
      <c r="Q102" s="14"/>
      <c r="R102" s="15"/>
      <c r="S102" s="14"/>
      <c r="T102" s="15"/>
      <c r="U102" s="15"/>
      <c r="V102" s="15"/>
      <c r="W102" s="15"/>
      <c r="X102" s="15"/>
      <c r="Y102" s="14"/>
      <c r="Z102" s="15"/>
      <c r="AA102" s="14"/>
      <c r="AB102" s="15"/>
    </row>
    <row r="103" spans="17:28" x14ac:dyDescent="0.25">
      <c r="Q103" s="14"/>
      <c r="R103" s="15"/>
      <c r="S103" s="14"/>
      <c r="T103" s="15"/>
      <c r="U103" s="15"/>
      <c r="V103" s="15"/>
      <c r="W103" s="15"/>
      <c r="X103" s="15"/>
      <c r="Y103" s="14"/>
      <c r="Z103" s="15"/>
      <c r="AA103" s="14"/>
      <c r="AB103" s="15"/>
    </row>
    <row r="104" spans="17:28" x14ac:dyDescent="0.25">
      <c r="Q104" s="14"/>
      <c r="R104" s="15"/>
      <c r="S104" s="14"/>
      <c r="T104" s="15"/>
      <c r="U104" s="15"/>
      <c r="V104" s="15"/>
      <c r="W104" s="15"/>
      <c r="X104" s="15"/>
      <c r="Y104" s="14"/>
      <c r="Z104" s="15"/>
      <c r="AA104" s="14"/>
      <c r="AB104" s="15"/>
    </row>
    <row r="105" spans="17:28" x14ac:dyDescent="0.25">
      <c r="Q105" s="14"/>
      <c r="R105" s="15"/>
      <c r="S105" s="14"/>
      <c r="T105" s="15"/>
      <c r="U105" s="15"/>
      <c r="V105" s="15"/>
      <c r="W105" s="15"/>
      <c r="X105" s="15"/>
      <c r="Y105" s="14"/>
      <c r="Z105" s="15"/>
      <c r="AA105" s="14"/>
      <c r="AB105" s="15"/>
    </row>
    <row r="106" spans="17:28" x14ac:dyDescent="0.25">
      <c r="Q106" s="14"/>
      <c r="R106" s="15"/>
      <c r="S106" s="14"/>
      <c r="T106" s="15"/>
      <c r="U106" s="15"/>
      <c r="V106" s="15"/>
      <c r="W106" s="15"/>
      <c r="X106" s="15"/>
      <c r="Y106" s="14"/>
      <c r="Z106" s="15"/>
      <c r="AA106" s="14"/>
      <c r="AB106" s="15"/>
    </row>
    <row r="107" spans="17:28" x14ac:dyDescent="0.25">
      <c r="Q107" s="14"/>
      <c r="R107" s="15"/>
      <c r="S107" s="14"/>
      <c r="T107" s="15"/>
      <c r="U107" s="15"/>
      <c r="V107" s="15"/>
      <c r="W107" s="15"/>
      <c r="X107" s="15"/>
      <c r="Y107" s="14"/>
      <c r="Z107" s="15"/>
      <c r="AA107" s="14"/>
      <c r="AB107" s="15"/>
    </row>
    <row r="108" spans="17:28" x14ac:dyDescent="0.25">
      <c r="Q108" s="14"/>
      <c r="R108" s="15"/>
      <c r="S108" s="14"/>
      <c r="T108" s="15"/>
      <c r="U108" s="15"/>
      <c r="V108" s="15"/>
      <c r="W108" s="15"/>
      <c r="X108" s="15"/>
      <c r="Y108" s="14"/>
      <c r="Z108" s="15"/>
      <c r="AA108" s="14"/>
      <c r="AB108" s="15"/>
    </row>
    <row r="109" spans="17:28" x14ac:dyDescent="0.25">
      <c r="Q109" s="14"/>
      <c r="R109" s="15"/>
      <c r="S109" s="14"/>
      <c r="T109" s="15"/>
      <c r="U109" s="15"/>
      <c r="V109" s="15"/>
      <c r="W109" s="15"/>
      <c r="X109" s="15"/>
      <c r="Y109" s="14"/>
      <c r="Z109" s="15"/>
      <c r="AA109" s="14"/>
      <c r="AB109" s="15"/>
    </row>
    <row r="110" spans="17:28" x14ac:dyDescent="0.25">
      <c r="Q110" s="14"/>
      <c r="R110" s="15"/>
      <c r="S110" s="14"/>
      <c r="T110" s="15"/>
      <c r="U110" s="15"/>
      <c r="V110" s="15"/>
      <c r="W110" s="15"/>
      <c r="X110" s="15"/>
      <c r="Y110" s="14"/>
      <c r="Z110" s="15"/>
      <c r="AA110" s="14"/>
      <c r="AB110" s="15"/>
    </row>
    <row r="111" spans="17:28" x14ac:dyDescent="0.25">
      <c r="Q111" s="14"/>
      <c r="R111" s="15"/>
      <c r="S111" s="14"/>
      <c r="T111" s="15"/>
      <c r="U111" s="15"/>
      <c r="V111" s="15"/>
      <c r="W111" s="15"/>
      <c r="X111" s="15"/>
      <c r="Y111" s="14"/>
      <c r="Z111" s="15"/>
      <c r="AA111" s="14"/>
      <c r="AB111" s="15"/>
    </row>
  </sheetData>
  <mergeCells count="34">
    <mergeCell ref="AK8:AS12"/>
    <mergeCell ref="C5:D5"/>
    <mergeCell ref="E5:F5"/>
    <mergeCell ref="G5:H5"/>
    <mergeCell ref="I5:J5"/>
    <mergeCell ref="K5:L5"/>
    <mergeCell ref="AC3:AC4"/>
    <mergeCell ref="W4:X4"/>
    <mergeCell ref="Y4:Z4"/>
    <mergeCell ref="AA4:AB4"/>
    <mergeCell ref="A2:AH2"/>
    <mergeCell ref="A3:A4"/>
    <mergeCell ref="B3:B4"/>
    <mergeCell ref="AG3:AG4"/>
    <mergeCell ref="AH3:AH4"/>
    <mergeCell ref="C4:D4"/>
    <mergeCell ref="E4:F4"/>
    <mergeCell ref="G4:H4"/>
    <mergeCell ref="I4:J4"/>
    <mergeCell ref="K4:L4"/>
    <mergeCell ref="AE3:AE4"/>
    <mergeCell ref="M4:N4"/>
    <mergeCell ref="O4:P4"/>
    <mergeCell ref="Q4:R4"/>
    <mergeCell ref="S4:T4"/>
    <mergeCell ref="U4:V4"/>
    <mergeCell ref="W5:X5"/>
    <mergeCell ref="Y5:Z5"/>
    <mergeCell ref="AA5:AB5"/>
    <mergeCell ref="M5:N5"/>
    <mergeCell ref="O5:P5"/>
    <mergeCell ref="Q5:R5"/>
    <mergeCell ref="S5:T5"/>
    <mergeCell ref="U5:V5"/>
  </mergeCells>
  <pageMargins left="0.23622047244094491" right="0.23622047244094491" top="0.74803149606299213" bottom="0.74803149606299213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User21</cp:lastModifiedBy>
  <cp:lastPrinted>2020-06-03T12:03:49Z</cp:lastPrinted>
  <dcterms:created xsi:type="dcterms:W3CDTF">2018-05-08T08:41:01Z</dcterms:created>
  <dcterms:modified xsi:type="dcterms:W3CDTF">2020-07-22T13:12:19Z</dcterms:modified>
</cp:coreProperties>
</file>